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Kristina\FINANCIJSKI IZVJEŠTAJI 2025\OPĆINA\Konsolidirani financijski izvještaji 01.01.-31.12.2025\"/>
    </mc:Choice>
  </mc:AlternateContent>
  <xr:revisionPtr revIDLastSave="0" documentId="13_ncr:1_{263C75C4-1D17-492B-B427-94B9D76FFA1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s="1"/>
  <c r="H340" i="9"/>
  <c r="G340" i="9"/>
  <c r="F340" i="9"/>
  <c r="F339" i="9"/>
  <c r="F338" i="9"/>
  <c r="F337" i="9"/>
  <c r="F336" i="9"/>
  <c r="H335" i="9"/>
  <c r="G335" i="9"/>
  <c r="F335" i="9"/>
  <c r="E335" i="9"/>
  <c r="B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8" i="9" s="1"/>
  <c r="F297" i="9"/>
  <c r="L296" i="9"/>
  <c r="H296" i="9"/>
  <c r="F296" i="9"/>
  <c r="F295" i="9"/>
  <c r="I294" i="9"/>
  <c r="H294" i="9"/>
  <c r="F294" i="9"/>
  <c r="E293" i="9"/>
  <c r="M292" i="9"/>
  <c r="F292" i="9" s="1"/>
  <c r="L292" i="9"/>
  <c r="E292" i="9"/>
  <c r="M291" i="9"/>
  <c r="L291" i="9"/>
  <c r="F291" i="9"/>
  <c r="E291" i="9"/>
  <c r="B291" i="9" s="1"/>
  <c r="M290" i="9"/>
  <c r="L290" i="9"/>
  <c r="F290" i="9" s="1"/>
  <c r="B290" i="9" s="1"/>
  <c r="E290" i="9"/>
  <c r="M289" i="9"/>
  <c r="L289" i="9"/>
  <c r="F289" i="9" s="1"/>
  <c r="E289" i="9"/>
  <c r="B289" i="9" s="1"/>
  <c r="M288" i="9"/>
  <c r="L288" i="9"/>
  <c r="F288" i="9"/>
  <c r="E288" i="9"/>
  <c r="B288" i="9" s="1"/>
  <c r="M287" i="9"/>
  <c r="L287" i="9"/>
  <c r="F287" i="9" s="1"/>
  <c r="B287" i="9" s="1"/>
  <c r="E287" i="9"/>
  <c r="M286" i="9"/>
  <c r="L286" i="9"/>
  <c r="F286" i="9" s="1"/>
  <c r="B286" i="9" s="1"/>
  <c r="E286" i="9"/>
  <c r="M285" i="9"/>
  <c r="F285" i="9" s="1"/>
  <c r="B285" i="9" s="1"/>
  <c r="L285" i="9"/>
  <c r="E285" i="9"/>
  <c r="M284" i="9"/>
  <c r="F284" i="9" s="1"/>
  <c r="L284" i="9"/>
  <c r="E284" i="9"/>
  <c r="M283" i="9"/>
  <c r="L283" i="9"/>
  <c r="F283" i="9"/>
  <c r="E283" i="9"/>
  <c r="B283" i="9" s="1"/>
  <c r="M282" i="9"/>
  <c r="L282" i="9"/>
  <c r="F282" i="9" s="1"/>
  <c r="B282" i="9" s="1"/>
  <c r="E282" i="9"/>
  <c r="M281" i="9"/>
  <c r="L281" i="9"/>
  <c r="F281" i="9" s="1"/>
  <c r="E281" i="9"/>
  <c r="B281" i="9" s="1"/>
  <c r="M280" i="9"/>
  <c r="L280" i="9"/>
  <c r="F280" i="9"/>
  <c r="E280" i="9"/>
  <c r="B280" i="9" s="1"/>
  <c r="M279" i="9"/>
  <c r="L279" i="9"/>
  <c r="F279" i="9" s="1"/>
  <c r="B279" i="9" s="1"/>
  <c r="E279" i="9"/>
  <c r="M278" i="9"/>
  <c r="L278" i="9"/>
  <c r="F278" i="9" s="1"/>
  <c r="B278" i="9" s="1"/>
  <c r="E278" i="9"/>
  <c r="M277" i="9"/>
  <c r="F277" i="9" s="1"/>
  <c r="B277" i="9" s="1"/>
  <c r="L277" i="9"/>
  <c r="E277" i="9"/>
  <c r="M276" i="9"/>
  <c r="F276" i="9" s="1"/>
  <c r="L276" i="9"/>
  <c r="E276" i="9"/>
  <c r="B276" i="9" s="1"/>
  <c r="M275" i="9"/>
  <c r="L275" i="9"/>
  <c r="F275" i="9"/>
  <c r="E275" i="9"/>
  <c r="B275" i="9" s="1"/>
  <c r="M274" i="9"/>
  <c r="L274" i="9"/>
  <c r="F274" i="9" s="1"/>
  <c r="B274" i="9" s="1"/>
  <c r="E274" i="9"/>
  <c r="M273" i="9"/>
  <c r="L273" i="9"/>
  <c r="F273" i="9" s="1"/>
  <c r="E273" i="9"/>
  <c r="B273" i="9" s="1"/>
  <c r="M272" i="9"/>
  <c r="L272" i="9"/>
  <c r="F272" i="9"/>
  <c r="E272" i="9"/>
  <c r="B272" i="9" s="1"/>
  <c r="M271" i="9"/>
  <c r="L271" i="9"/>
  <c r="F271" i="9" s="1"/>
  <c r="B271" i="9" s="1"/>
  <c r="E271" i="9"/>
  <c r="M270" i="9"/>
  <c r="L270" i="9"/>
  <c r="F270" i="9" s="1"/>
  <c r="B270" i="9" s="1"/>
  <c r="E270" i="9"/>
  <c r="M269" i="9"/>
  <c r="F269" i="9" s="1"/>
  <c r="B269" i="9" s="1"/>
  <c r="L269" i="9"/>
  <c r="E269" i="9"/>
  <c r="M268" i="9"/>
  <c r="F268" i="9" s="1"/>
  <c r="L268" i="9"/>
  <c r="E268" i="9"/>
  <c r="B268" i="9" s="1"/>
  <c r="M267" i="9"/>
  <c r="L267" i="9"/>
  <c r="F267" i="9"/>
  <c r="E267" i="9"/>
  <c r="B267" i="9" s="1"/>
  <c r="M266" i="9"/>
  <c r="L266" i="9"/>
  <c r="F266" i="9" s="1"/>
  <c r="B266" i="9" s="1"/>
  <c r="E266" i="9"/>
  <c r="M265" i="9"/>
  <c r="L265" i="9"/>
  <c r="F265" i="9" s="1"/>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c r="E259" i="9"/>
  <c r="B259" i="9" s="1"/>
  <c r="M258" i="9"/>
  <c r="L258" i="9"/>
  <c r="F258" i="9" s="1"/>
  <c r="B258" i="9" s="1"/>
  <c r="E258" i="9"/>
  <c r="M257" i="9"/>
  <c r="L257" i="9"/>
  <c r="F257" i="9" s="1"/>
  <c r="E257" i="9"/>
  <c r="B257" i="9" s="1"/>
  <c r="M256" i="9"/>
  <c r="L256" i="9"/>
  <c r="F256" i="9"/>
  <c r="E256" i="9"/>
  <c r="B256" i="9" s="1"/>
  <c r="M255" i="9"/>
  <c r="L255" i="9"/>
  <c r="F255" i="9" s="1"/>
  <c r="B255" i="9" s="1"/>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B245" i="9" s="1"/>
  <c r="M244" i="9"/>
  <c r="L244" i="9"/>
  <c r="F244" i="9"/>
  <c r="E244" i="9"/>
  <c r="B244" i="9" s="1"/>
  <c r="M243" i="9"/>
  <c r="L243" i="9"/>
  <c r="F243" i="9" s="1"/>
  <c r="E243" i="9"/>
  <c r="B243" i="9" s="1"/>
  <c r="M242" i="9"/>
  <c r="L242" i="9"/>
  <c r="F242" i="9" s="1"/>
  <c r="B242" i="9" s="1"/>
  <c r="E242" i="9"/>
  <c r="M241" i="9"/>
  <c r="L241" i="9"/>
  <c r="F241" i="9" s="1"/>
  <c r="E241" i="9"/>
  <c r="M240" i="9"/>
  <c r="L240" i="9"/>
  <c r="F240" i="9"/>
  <c r="E240" i="9"/>
  <c r="B240" i="9" s="1"/>
  <c r="M239" i="9"/>
  <c r="L239" i="9"/>
  <c r="F239" i="9" s="1"/>
  <c r="E239" i="9"/>
  <c r="B239" i="9" s="1"/>
  <c r="M238" i="9"/>
  <c r="L238" i="9"/>
  <c r="F238" i="9" s="1"/>
  <c r="B238" i="9" s="1"/>
  <c r="E238" i="9"/>
  <c r="M237" i="9"/>
  <c r="L237" i="9"/>
  <c r="F237" i="9" s="1"/>
  <c r="E237" i="9"/>
  <c r="M236" i="9"/>
  <c r="L236" i="9"/>
  <c r="E236" i="9"/>
  <c r="M235" i="9"/>
  <c r="L235" i="9"/>
  <c r="F235" i="9" s="1"/>
  <c r="E235" i="9"/>
  <c r="B235" i="9" s="1"/>
  <c r="M234" i="9"/>
  <c r="L234" i="9"/>
  <c r="F234" i="9" s="1"/>
  <c r="B234" i="9" s="1"/>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E72" i="9" s="1"/>
  <c r="B72" i="9" s="1"/>
  <c r="G72" i="9"/>
  <c r="F72" i="9"/>
  <c r="H71" i="9"/>
  <c r="G71" i="9"/>
  <c r="F71" i="9"/>
  <c r="E71" i="9"/>
  <c r="B71" i="9" s="1"/>
  <c r="H70" i="9"/>
  <c r="G70" i="9"/>
  <c r="E70" i="9" s="1"/>
  <c r="B70" i="9" s="1"/>
  <c r="F70" i="9"/>
  <c r="H69" i="9"/>
  <c r="G69" i="9"/>
  <c r="E69" i="9" s="1"/>
  <c r="F69" i="9"/>
  <c r="B69" i="9"/>
  <c r="H68" i="9"/>
  <c r="G68" i="9"/>
  <c r="F68" i="9"/>
  <c r="E68" i="9"/>
  <c r="B68" i="9" s="1"/>
  <c r="H67" i="9"/>
  <c r="G67" i="9"/>
  <c r="E67" i="9" s="1"/>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D92" i="8"/>
  <c r="D87" i="8"/>
  <c r="C1664" i="1" s="1"/>
  <c r="D82" i="8"/>
  <c r="D77" i="8"/>
  <c r="D72" i="8"/>
  <c r="D67" i="8"/>
  <c r="D62" i="8"/>
  <c r="D57" i="8"/>
  <c r="D52" i="8"/>
  <c r="D51" i="8"/>
  <c r="D46" i="8"/>
  <c r="D37" i="8"/>
  <c r="D25" i="8" s="1"/>
  <c r="C1602" i="1" s="1"/>
  <c r="D27" i="8"/>
  <c r="D18" i="8"/>
  <c r="D8" i="8"/>
  <c r="D6" i="8" s="1"/>
  <c r="E44" i="7"/>
  <c r="D44" i="7"/>
  <c r="E39" i="7"/>
  <c r="E38" i="7" s="1"/>
  <c r="D39" i="7"/>
  <c r="D38" i="7"/>
  <c r="E30" i="7"/>
  <c r="D30" i="7"/>
  <c r="E23" i="7"/>
  <c r="D1556" i="1" s="1"/>
  <c r="D23" i="7"/>
  <c r="D22" i="7" s="1"/>
  <c r="E14" i="7"/>
  <c r="D14" i="7"/>
  <c r="E7" i="7"/>
  <c r="E6" i="7" s="1"/>
  <c r="D7" i="7"/>
  <c r="D6" i="7" s="1"/>
  <c r="F140" i="6"/>
  <c r="F139" i="6"/>
  <c r="F138" i="6"/>
  <c r="F137" i="6"/>
  <c r="F136" i="6"/>
  <c r="F135" i="6"/>
  <c r="F134" i="6"/>
  <c r="F133" i="6"/>
  <c r="F132" i="6"/>
  <c r="F131" i="6"/>
  <c r="E130" i="6"/>
  <c r="F130" i="6" s="1"/>
  <c r="D130"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503" i="1" s="1"/>
  <c r="G1503" i="1" s="1"/>
  <c r="D107" i="6"/>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E70" i="5" s="1"/>
  <c r="D76" i="5"/>
  <c r="F76" i="5" s="1"/>
  <c r="F75" i="5"/>
  <c r="F74" i="5"/>
  <c r="F73" i="5"/>
  <c r="F72" i="5"/>
  <c r="F71" i="5"/>
  <c r="E71" i="5"/>
  <c r="D71" i="5"/>
  <c r="D70" i="5" s="1"/>
  <c r="F70" i="5" s="1"/>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D597"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F537" i="4"/>
  <c r="E537" i="4"/>
  <c r="D537" i="4"/>
  <c r="D536"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s="1"/>
  <c r="F491" i="4" s="1"/>
  <c r="F490" i="4"/>
  <c r="F489" i="4"/>
  <c r="F488" i="4"/>
  <c r="E488" i="4"/>
  <c r="D488" i="4"/>
  <c r="F487" i="4"/>
  <c r="F486" i="4"/>
  <c r="E485" i="4"/>
  <c r="D485" i="4"/>
  <c r="D479" i="4" s="1"/>
  <c r="F479"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E431" i="4"/>
  <c r="E428" i="4"/>
  <c r="D428" i="4"/>
  <c r="F428" i="4" s="1"/>
  <c r="F427" i="4"/>
  <c r="E427" i="4"/>
  <c r="D427" i="4"/>
  <c r="D648" i="4" s="1"/>
  <c r="E426" i="4"/>
  <c r="D421" i="1" s="1"/>
  <c r="D426" i="4"/>
  <c r="D647" i="4" s="1"/>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E361" i="4" s="1"/>
  <c r="D362" i="4"/>
  <c r="F362" i="4" s="1"/>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6" i="4"/>
  <c r="F325" i="4"/>
  <c r="F324" i="4"/>
  <c r="F323" i="4"/>
  <c r="E322" i="4"/>
  <c r="D322"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C246" i="1"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4" i="4"/>
  <c r="F223" i="4"/>
  <c r="F222" i="4"/>
  <c r="E222" i="4"/>
  <c r="D222" i="4"/>
  <c r="D221" i="4"/>
  <c r="F220" i="4"/>
  <c r="F219" i="4"/>
  <c r="F218" i="4"/>
  <c r="F217" i="4"/>
  <c r="E216" i="4"/>
  <c r="D216" i="4"/>
  <c r="F216" i="4" s="1"/>
  <c r="F215" i="4"/>
  <c r="F214" i="4"/>
  <c r="F213" i="4"/>
  <c r="F212" i="4"/>
  <c r="F211" i="4"/>
  <c r="F210" i="4"/>
  <c r="F209" i="4"/>
  <c r="F208" i="4"/>
  <c r="E208" i="4"/>
  <c r="D208" i="4"/>
  <c r="D202" i="4" s="1"/>
  <c r="F202" i="4" s="1"/>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E164" i="4" s="1"/>
  <c r="D165" i="4"/>
  <c r="F165" i="4" s="1"/>
  <c r="F163" i="4"/>
  <c r="F162" i="4"/>
  <c r="F161" i="4"/>
  <c r="E160" i="4"/>
  <c r="F160" i="4" s="1"/>
  <c r="D160" i="4"/>
  <c r="F159" i="4"/>
  <c r="F158" i="4"/>
  <c r="F157" i="4"/>
  <c r="F156" i="4"/>
  <c r="F155" i="4"/>
  <c r="E154" i="4"/>
  <c r="D154" i="4"/>
  <c r="C150" i="1" s="1"/>
  <c r="F151" i="4"/>
  <c r="F150" i="4"/>
  <c r="F149" i="4"/>
  <c r="F148" i="4"/>
  <c r="F147" i="4"/>
  <c r="F146" i="4"/>
  <c r="F145" i="4"/>
  <c r="F144" i="4"/>
  <c r="F143" i="4"/>
  <c r="F142" i="4"/>
  <c r="E141" i="4"/>
  <c r="D141" i="4"/>
  <c r="D140" i="4" s="1"/>
  <c r="F140" i="4" s="1"/>
  <c r="E140" i="4"/>
  <c r="F139" i="4"/>
  <c r="F138" i="4"/>
  <c r="F137" i="4"/>
  <c r="F136" i="4"/>
  <c r="E135" i="4"/>
  <c r="D135" i="4"/>
  <c r="D134" i="4" s="1"/>
  <c r="C130" i="1"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E58" i="4"/>
  <c r="F58" i="4" s="1"/>
  <c r="D58" i="4"/>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3" i="1"/>
  <c r="C1683" i="1"/>
  <c r="G1683" i="1" s="1"/>
  <c r="C1682" i="1"/>
  <c r="H1682" i="1" s="1"/>
  <c r="C1681" i="1"/>
  <c r="G1680" i="1"/>
  <c r="C1680" i="1"/>
  <c r="H1680" i="1" s="1"/>
  <c r="C1679" i="1"/>
  <c r="H1679" i="1" s="1"/>
  <c r="H1678" i="1"/>
  <c r="G1678" i="1"/>
  <c r="C1678" i="1"/>
  <c r="H1677" i="1"/>
  <c r="G1677" i="1"/>
  <c r="C1677" i="1"/>
  <c r="C1676" i="1"/>
  <c r="H1675" i="1"/>
  <c r="C1675" i="1"/>
  <c r="G1675" i="1" s="1"/>
  <c r="C1674" i="1"/>
  <c r="H1674" i="1" s="1"/>
  <c r="C1673" i="1"/>
  <c r="H1673" i="1" s="1"/>
  <c r="G1672" i="1"/>
  <c r="C1672" i="1"/>
  <c r="H1672" i="1" s="1"/>
  <c r="C1671" i="1"/>
  <c r="H1671" i="1" s="1"/>
  <c r="H1670" i="1"/>
  <c r="G1670" i="1"/>
  <c r="C1670" i="1"/>
  <c r="H1669" i="1"/>
  <c r="G1669" i="1"/>
  <c r="C1669" i="1"/>
  <c r="C1668" i="1"/>
  <c r="H1667" i="1"/>
  <c r="C1667" i="1"/>
  <c r="G1667" i="1" s="1"/>
  <c r="C1666" i="1"/>
  <c r="H1666" i="1" s="1"/>
  <c r="G1665" i="1"/>
  <c r="C1665" i="1"/>
  <c r="H1665" i="1" s="1"/>
  <c r="C1663" i="1"/>
  <c r="H1663" i="1" s="1"/>
  <c r="H1662" i="1"/>
  <c r="G1662" i="1"/>
  <c r="C1662" i="1"/>
  <c r="H1661" i="1"/>
  <c r="G1661" i="1"/>
  <c r="C1661" i="1"/>
  <c r="C1660" i="1"/>
  <c r="H1659" i="1"/>
  <c r="C1659" i="1"/>
  <c r="G1659" i="1" s="1"/>
  <c r="C1658" i="1"/>
  <c r="H1658" i="1" s="1"/>
  <c r="C1657" i="1"/>
  <c r="G1656" i="1"/>
  <c r="C1656" i="1"/>
  <c r="H1656" i="1" s="1"/>
  <c r="C1655" i="1"/>
  <c r="H1655" i="1" s="1"/>
  <c r="H1654" i="1"/>
  <c r="G1654" i="1"/>
  <c r="C1654" i="1"/>
  <c r="H1653" i="1"/>
  <c r="G1653" i="1"/>
  <c r="C1653" i="1"/>
  <c r="C1652" i="1"/>
  <c r="C1651" i="1"/>
  <c r="G1651" i="1" s="1"/>
  <c r="C1650" i="1"/>
  <c r="H1650" i="1" s="1"/>
  <c r="G1649" i="1"/>
  <c r="C1649" i="1"/>
  <c r="H1649" i="1" s="1"/>
  <c r="G1648" i="1"/>
  <c r="C1648" i="1"/>
  <c r="H1648" i="1" s="1"/>
  <c r="C1647" i="1"/>
  <c r="H1647" i="1" s="1"/>
  <c r="H1646" i="1"/>
  <c r="G1646" i="1"/>
  <c r="C1646" i="1"/>
  <c r="H1645" i="1"/>
  <c r="G1645" i="1"/>
  <c r="C1645" i="1"/>
  <c r="C1644" i="1"/>
  <c r="H1643" i="1"/>
  <c r="C1643" i="1"/>
  <c r="G1643" i="1" s="1"/>
  <c r="C1642" i="1"/>
  <c r="H1642" i="1" s="1"/>
  <c r="G1641" i="1"/>
  <c r="C1641" i="1"/>
  <c r="H1641" i="1" s="1"/>
  <c r="G1640" i="1"/>
  <c r="C1640" i="1"/>
  <c r="H1640" i="1" s="1"/>
  <c r="C1639" i="1"/>
  <c r="H1639" i="1" s="1"/>
  <c r="H1638" i="1"/>
  <c r="G1638" i="1"/>
  <c r="C1638" i="1"/>
  <c r="H1637" i="1"/>
  <c r="G1637" i="1"/>
  <c r="C1637" i="1"/>
  <c r="C1636" i="1"/>
  <c r="C1635" i="1"/>
  <c r="G1635" i="1" s="1"/>
  <c r="C1634" i="1"/>
  <c r="H1634" i="1" s="1"/>
  <c r="C1633" i="1"/>
  <c r="G1632" i="1"/>
  <c r="C1632" i="1"/>
  <c r="H1632" i="1" s="1"/>
  <c r="C1631" i="1"/>
  <c r="H1631" i="1" s="1"/>
  <c r="H1630" i="1"/>
  <c r="G1630" i="1"/>
  <c r="C1630" i="1"/>
  <c r="H1629" i="1"/>
  <c r="G1629" i="1"/>
  <c r="C1629" i="1"/>
  <c r="H1627" i="1"/>
  <c r="C1627" i="1"/>
  <c r="G1627" i="1" s="1"/>
  <c r="C1626" i="1"/>
  <c r="H1626" i="1" s="1"/>
  <c r="C1625" i="1"/>
  <c r="H1625" i="1" s="1"/>
  <c r="G1624" i="1"/>
  <c r="C1624" i="1"/>
  <c r="H1624" i="1" s="1"/>
  <c r="C1623" i="1"/>
  <c r="H1623" i="1" s="1"/>
  <c r="C1620" i="1"/>
  <c r="H1620" i="1" s="1"/>
  <c r="H1619" i="1"/>
  <c r="C1619" i="1"/>
  <c r="G1619" i="1" s="1"/>
  <c r="C1618" i="1"/>
  <c r="H1618" i="1" s="1"/>
  <c r="H1617" i="1"/>
  <c r="C1617" i="1"/>
  <c r="G1617" i="1" s="1"/>
  <c r="G1616" i="1"/>
  <c r="C1616" i="1"/>
  <c r="H1616" i="1" s="1"/>
  <c r="C1615" i="1"/>
  <c r="H1614" i="1"/>
  <c r="G1614" i="1"/>
  <c r="C1614" i="1"/>
  <c r="H1613" i="1"/>
  <c r="G1613" i="1"/>
  <c r="C1613" i="1"/>
  <c r="C1612" i="1"/>
  <c r="H1611" i="1"/>
  <c r="C1611" i="1"/>
  <c r="G1611" i="1" s="1"/>
  <c r="H1610" i="1"/>
  <c r="C1610" i="1"/>
  <c r="G1610" i="1" s="1"/>
  <c r="C1609" i="1"/>
  <c r="H1609" i="1" s="1"/>
  <c r="G1608" i="1"/>
  <c r="C1608" i="1"/>
  <c r="H1608" i="1" s="1"/>
  <c r="C1607" i="1"/>
  <c r="H1606" i="1"/>
  <c r="G1606" i="1"/>
  <c r="C1606" i="1"/>
  <c r="H1605" i="1"/>
  <c r="G1605" i="1"/>
  <c r="C1605" i="1"/>
  <c r="H1604" i="1"/>
  <c r="G1604" i="1"/>
  <c r="C1604" i="1"/>
  <c r="H1603" i="1"/>
  <c r="C1603" i="1"/>
  <c r="G1603" i="1" s="1"/>
  <c r="C1601" i="1"/>
  <c r="C1600" i="1"/>
  <c r="H1600" i="1" s="1"/>
  <c r="C1599" i="1"/>
  <c r="H1599" i="1" s="1"/>
  <c r="H1598" i="1"/>
  <c r="G1598" i="1"/>
  <c r="C1598" i="1"/>
  <c r="H1597" i="1"/>
  <c r="G1597" i="1"/>
  <c r="C1597" i="1"/>
  <c r="C1596" i="1"/>
  <c r="H1595" i="1"/>
  <c r="C1595" i="1"/>
  <c r="G1595" i="1" s="1"/>
  <c r="H1594" i="1"/>
  <c r="C1594" i="1"/>
  <c r="G1594" i="1" s="1"/>
  <c r="C1593" i="1"/>
  <c r="H1593" i="1" s="1"/>
  <c r="G1592" i="1"/>
  <c r="C1592" i="1"/>
  <c r="H1592" i="1" s="1"/>
  <c r="C1591" i="1"/>
  <c r="H1590" i="1"/>
  <c r="G1590" i="1"/>
  <c r="C1590" i="1"/>
  <c r="H1589" i="1"/>
  <c r="G1589" i="1"/>
  <c r="C1589" i="1"/>
  <c r="H1588" i="1"/>
  <c r="G1588" i="1"/>
  <c r="C1588" i="1"/>
  <c r="H1587" i="1"/>
  <c r="C1587" i="1"/>
  <c r="G1587" i="1" s="1"/>
  <c r="C1586" i="1"/>
  <c r="C1585" i="1"/>
  <c r="C1584" i="1"/>
  <c r="H1584" i="1" s="1"/>
  <c r="C1583" i="1"/>
  <c r="H1583" i="1" s="1"/>
  <c r="H1582" i="1"/>
  <c r="G1582" i="1"/>
  <c r="C1582" i="1"/>
  <c r="J1581" i="1"/>
  <c r="D1581" i="1"/>
  <c r="C1581" i="1"/>
  <c r="H1581" i="1" s="1"/>
  <c r="J1580" i="1"/>
  <c r="H1580" i="1"/>
  <c r="G1580" i="1"/>
  <c r="D1580" i="1"/>
  <c r="C1580" i="1"/>
  <c r="D1579" i="1"/>
  <c r="C1579" i="1"/>
  <c r="H1578" i="1"/>
  <c r="D1578" i="1"/>
  <c r="G1578" i="1" s="1"/>
  <c r="C1578" i="1"/>
  <c r="G1577" i="1"/>
  <c r="D1577" i="1"/>
  <c r="C1577" i="1"/>
  <c r="H1577" i="1" s="1"/>
  <c r="J1576" i="1"/>
  <c r="D1576" i="1"/>
  <c r="C1576" i="1"/>
  <c r="G1576" i="1" s="1"/>
  <c r="D1575" i="1"/>
  <c r="G1575" i="1" s="1"/>
  <c r="C1575" i="1"/>
  <c r="D1574" i="1"/>
  <c r="C1574" i="1"/>
  <c r="J1573" i="1"/>
  <c r="H1573" i="1"/>
  <c r="D1573" i="1"/>
  <c r="G1573" i="1" s="1"/>
  <c r="C1573" i="1"/>
  <c r="G1572" i="1"/>
  <c r="D1572" i="1"/>
  <c r="C1572" i="1"/>
  <c r="H1572" i="1" s="1"/>
  <c r="C1571" i="1"/>
  <c r="D1570" i="1"/>
  <c r="C1570" i="1"/>
  <c r="D1569" i="1"/>
  <c r="G1569" i="1" s="1"/>
  <c r="C1569" i="1"/>
  <c r="J1569" i="1" s="1"/>
  <c r="J1568" i="1"/>
  <c r="D1568" i="1"/>
  <c r="C1568" i="1"/>
  <c r="J1567" i="1"/>
  <c r="H1567" i="1"/>
  <c r="D1567" i="1"/>
  <c r="G1567" i="1" s="1"/>
  <c r="C1567" i="1"/>
  <c r="D1566" i="1"/>
  <c r="C1566" i="1"/>
  <c r="D1565" i="1"/>
  <c r="G1565" i="1" s="1"/>
  <c r="C1565" i="1"/>
  <c r="J1564" i="1"/>
  <c r="D1564" i="1"/>
  <c r="C1564" i="1"/>
  <c r="H1563" i="1"/>
  <c r="D1563" i="1"/>
  <c r="G1563" i="1" s="1"/>
  <c r="C1563" i="1"/>
  <c r="G1562" i="1"/>
  <c r="D1562" i="1"/>
  <c r="C1562" i="1"/>
  <c r="J1562" i="1" s="1"/>
  <c r="J1561" i="1"/>
  <c r="D1561" i="1"/>
  <c r="C1561" i="1"/>
  <c r="H1560" i="1"/>
  <c r="D1560" i="1"/>
  <c r="G1560" i="1" s="1"/>
  <c r="C1560" i="1"/>
  <c r="H1559" i="1"/>
  <c r="D1559" i="1"/>
  <c r="C1559" i="1"/>
  <c r="D1558" i="1"/>
  <c r="G1558" i="1" s="1"/>
  <c r="C1558" i="1"/>
  <c r="J1558" i="1" s="1"/>
  <c r="D1557" i="1"/>
  <c r="C1557" i="1"/>
  <c r="C1555" i="1"/>
  <c r="J1554" i="1"/>
  <c r="H1554" i="1"/>
  <c r="D1554" i="1"/>
  <c r="G1554" i="1" s="1"/>
  <c r="I1554" i="1" s="1"/>
  <c r="C1554" i="1"/>
  <c r="H1553" i="1"/>
  <c r="D1553" i="1"/>
  <c r="C1553" i="1"/>
  <c r="G1552" i="1"/>
  <c r="D1552" i="1"/>
  <c r="C1552" i="1"/>
  <c r="J1552" i="1" s="1"/>
  <c r="J1551" i="1"/>
  <c r="D1551" i="1"/>
  <c r="C1551" i="1"/>
  <c r="J1550" i="1"/>
  <c r="H1550" i="1"/>
  <c r="D1550" i="1"/>
  <c r="C1550" i="1"/>
  <c r="G1550" i="1" s="1"/>
  <c r="I1550" i="1" s="1"/>
  <c r="H1549" i="1"/>
  <c r="D1549" i="1"/>
  <c r="C1549" i="1"/>
  <c r="D1548" i="1"/>
  <c r="G1548" i="1" s="1"/>
  <c r="C1548" i="1"/>
  <c r="J1548" i="1" s="1"/>
  <c r="J1547" i="1"/>
  <c r="D1547" i="1"/>
  <c r="C1547" i="1"/>
  <c r="H1547" i="1" s="1"/>
  <c r="J1546" i="1"/>
  <c r="I1546" i="1"/>
  <c r="H1546" i="1"/>
  <c r="G1546" i="1"/>
  <c r="D1546" i="1"/>
  <c r="C1546" i="1"/>
  <c r="H1545" i="1"/>
  <c r="G1545" i="1"/>
  <c r="I1545" i="1" s="1"/>
  <c r="D1545" i="1"/>
  <c r="C1545" i="1"/>
  <c r="J1545" i="1" s="1"/>
  <c r="D1544" i="1"/>
  <c r="C1544" i="1"/>
  <c r="J1543" i="1"/>
  <c r="D1543" i="1"/>
  <c r="C1543" i="1"/>
  <c r="H1543" i="1" s="1"/>
  <c r="J1542" i="1"/>
  <c r="I1542" i="1"/>
  <c r="H1542" i="1"/>
  <c r="G1542" i="1"/>
  <c r="D1542" i="1"/>
  <c r="C1542" i="1"/>
  <c r="D1541" i="1"/>
  <c r="G1541" i="1" s="1"/>
  <c r="C1541" i="1"/>
  <c r="D1540" i="1"/>
  <c r="C1540" i="1"/>
  <c r="D1539" i="1"/>
  <c r="C1539" i="1"/>
  <c r="D1536" i="1"/>
  <c r="C1536" i="1"/>
  <c r="H1536" i="1" s="1"/>
  <c r="H1535" i="1"/>
  <c r="D1535" i="1"/>
  <c r="G1535" i="1" s="1"/>
  <c r="C1535" i="1"/>
  <c r="D1534" i="1"/>
  <c r="C1534" i="1"/>
  <c r="H1534" i="1" s="1"/>
  <c r="D1533" i="1"/>
  <c r="H1533" i="1" s="1"/>
  <c r="C1533" i="1"/>
  <c r="D1532" i="1"/>
  <c r="C1532" i="1"/>
  <c r="H1532" i="1" s="1"/>
  <c r="D1531" i="1"/>
  <c r="C1531" i="1"/>
  <c r="D1530" i="1"/>
  <c r="C1530" i="1"/>
  <c r="H1530" i="1" s="1"/>
  <c r="H1529" i="1"/>
  <c r="D1529" i="1"/>
  <c r="C1529" i="1"/>
  <c r="G1529" i="1" s="1"/>
  <c r="D1528" i="1"/>
  <c r="C1528" i="1"/>
  <c r="H1528" i="1" s="1"/>
  <c r="H1527" i="1"/>
  <c r="D1527" i="1"/>
  <c r="G1527" i="1" s="1"/>
  <c r="C1527" i="1"/>
  <c r="D1526" i="1"/>
  <c r="C1526" i="1"/>
  <c r="H1526" i="1" s="1"/>
  <c r="C1525" i="1"/>
  <c r="D1524" i="1"/>
  <c r="C1524" i="1"/>
  <c r="H1524" i="1" s="1"/>
  <c r="D1523" i="1"/>
  <c r="C1523" i="1"/>
  <c r="D1522" i="1"/>
  <c r="C1522" i="1"/>
  <c r="H1522" i="1" s="1"/>
  <c r="H1521" i="1"/>
  <c r="D1521" i="1"/>
  <c r="C1521" i="1"/>
  <c r="G1521" i="1" s="1"/>
  <c r="D1520" i="1"/>
  <c r="C1520" i="1"/>
  <c r="H1520" i="1" s="1"/>
  <c r="H1519" i="1"/>
  <c r="D1519" i="1"/>
  <c r="G1519" i="1" s="1"/>
  <c r="C1519" i="1"/>
  <c r="D1518" i="1"/>
  <c r="C1518" i="1"/>
  <c r="H1518" i="1" s="1"/>
  <c r="D1517" i="1"/>
  <c r="G1517" i="1" s="1"/>
  <c r="C1517" i="1"/>
  <c r="D1516" i="1"/>
  <c r="C1516" i="1"/>
  <c r="H1516" i="1" s="1"/>
  <c r="D1515" i="1"/>
  <c r="C1515" i="1"/>
  <c r="D1514" i="1"/>
  <c r="C1514" i="1"/>
  <c r="H1514" i="1" s="1"/>
  <c r="D1513" i="1"/>
  <c r="C1513" i="1"/>
  <c r="H1513" i="1" s="1"/>
  <c r="D1512" i="1"/>
  <c r="C1512" i="1"/>
  <c r="H1512" i="1" s="1"/>
  <c r="D1511" i="1"/>
  <c r="G1511" i="1" s="1"/>
  <c r="C1511" i="1"/>
  <c r="D1509" i="1"/>
  <c r="C1509" i="1"/>
  <c r="D1508" i="1"/>
  <c r="C1508" i="1"/>
  <c r="H1508" i="1" s="1"/>
  <c r="D1507" i="1"/>
  <c r="C1507" i="1"/>
  <c r="H1507" i="1" s="1"/>
  <c r="D1506" i="1"/>
  <c r="C1506" i="1"/>
  <c r="H1506" i="1" s="1"/>
  <c r="H1505" i="1"/>
  <c r="D1505" i="1"/>
  <c r="G1505" i="1" s="1"/>
  <c r="C1505" i="1"/>
  <c r="D1504" i="1"/>
  <c r="C1504" i="1"/>
  <c r="H1504" i="1" s="1"/>
  <c r="C1503" i="1"/>
  <c r="D1502" i="1"/>
  <c r="C1502" i="1"/>
  <c r="H1502" i="1" s="1"/>
  <c r="D1501" i="1"/>
  <c r="C1501" i="1"/>
  <c r="D1500" i="1"/>
  <c r="C1500" i="1"/>
  <c r="H1500" i="1" s="1"/>
  <c r="D1499" i="1"/>
  <c r="C1499" i="1"/>
  <c r="H1499" i="1" s="1"/>
  <c r="D1498" i="1"/>
  <c r="C1498" i="1"/>
  <c r="H1498" i="1" s="1"/>
  <c r="H1497" i="1"/>
  <c r="D1497" i="1"/>
  <c r="G1497" i="1" s="1"/>
  <c r="C1497" i="1"/>
  <c r="D1496" i="1"/>
  <c r="C1496" i="1"/>
  <c r="H1496" i="1" s="1"/>
  <c r="D1495" i="1"/>
  <c r="G1495" i="1" s="1"/>
  <c r="C1495" i="1"/>
  <c r="H1495" i="1" s="1"/>
  <c r="D1494" i="1"/>
  <c r="C1494" i="1"/>
  <c r="H1494" i="1" s="1"/>
  <c r="D1493" i="1"/>
  <c r="C1493" i="1"/>
  <c r="D1492" i="1"/>
  <c r="C1492" i="1"/>
  <c r="H1492" i="1" s="1"/>
  <c r="D1491" i="1"/>
  <c r="C1491" i="1"/>
  <c r="H1491" i="1" s="1"/>
  <c r="D1490" i="1"/>
  <c r="C1490" i="1"/>
  <c r="H1490" i="1" s="1"/>
  <c r="H1489" i="1"/>
  <c r="D1489" i="1"/>
  <c r="G1489" i="1" s="1"/>
  <c r="C1489" i="1"/>
  <c r="D1488" i="1"/>
  <c r="C1488" i="1"/>
  <c r="H1488" i="1" s="1"/>
  <c r="G1487" i="1"/>
  <c r="D1487" i="1"/>
  <c r="C1487" i="1"/>
  <c r="H1487" i="1" s="1"/>
  <c r="D1486" i="1"/>
  <c r="C1486" i="1"/>
  <c r="H1486" i="1" s="1"/>
  <c r="D1484" i="1"/>
  <c r="C1484" i="1"/>
  <c r="H1484" i="1" s="1"/>
  <c r="D1483" i="1"/>
  <c r="C1483" i="1"/>
  <c r="H1483" i="1" s="1"/>
  <c r="D1482" i="1"/>
  <c r="C1482" i="1"/>
  <c r="H1482" i="1" s="1"/>
  <c r="H1481" i="1"/>
  <c r="D1481" i="1"/>
  <c r="G1481" i="1" s="1"/>
  <c r="C1481" i="1"/>
  <c r="D1480" i="1"/>
  <c r="C1480" i="1"/>
  <c r="H1480" i="1" s="1"/>
  <c r="D1479" i="1"/>
  <c r="G1479" i="1" s="1"/>
  <c r="C1479" i="1"/>
  <c r="H1479" i="1" s="1"/>
  <c r="D1478" i="1"/>
  <c r="C1478" i="1"/>
  <c r="H1478" i="1" s="1"/>
  <c r="D1477" i="1"/>
  <c r="C1477" i="1"/>
  <c r="D1476" i="1"/>
  <c r="C1476" i="1"/>
  <c r="H1476" i="1" s="1"/>
  <c r="D1475" i="1"/>
  <c r="C1475" i="1"/>
  <c r="H1475" i="1" s="1"/>
  <c r="D1474" i="1"/>
  <c r="C1474" i="1"/>
  <c r="H1474" i="1" s="1"/>
  <c r="H1473" i="1"/>
  <c r="D1473" i="1"/>
  <c r="G1473" i="1" s="1"/>
  <c r="C1473" i="1"/>
  <c r="D1472" i="1"/>
  <c r="C1472" i="1"/>
  <c r="H1472" i="1" s="1"/>
  <c r="D1471" i="1"/>
  <c r="G1471" i="1" s="1"/>
  <c r="C1471" i="1"/>
  <c r="D1470" i="1"/>
  <c r="C1470" i="1"/>
  <c r="H1470" i="1" s="1"/>
  <c r="D1469" i="1"/>
  <c r="C1469" i="1"/>
  <c r="D1468" i="1"/>
  <c r="C1468" i="1"/>
  <c r="H1468" i="1" s="1"/>
  <c r="D1467" i="1"/>
  <c r="C1467" i="1"/>
  <c r="H1467" i="1" s="1"/>
  <c r="D1466" i="1"/>
  <c r="C1466" i="1"/>
  <c r="H1466" i="1" s="1"/>
  <c r="H1465" i="1"/>
  <c r="D1465" i="1"/>
  <c r="G1465" i="1" s="1"/>
  <c r="C1465" i="1"/>
  <c r="D1464" i="1"/>
  <c r="C1464" i="1"/>
  <c r="H1464" i="1" s="1"/>
  <c r="D1463" i="1"/>
  <c r="G1463" i="1" s="1"/>
  <c r="C1463" i="1"/>
  <c r="H1463" i="1" s="1"/>
  <c r="D1462" i="1"/>
  <c r="C1462" i="1"/>
  <c r="H1462" i="1" s="1"/>
  <c r="D1461" i="1"/>
  <c r="C1461" i="1"/>
  <c r="D1460" i="1"/>
  <c r="C1460" i="1"/>
  <c r="H1460" i="1" s="1"/>
  <c r="D1459" i="1"/>
  <c r="C1459" i="1"/>
  <c r="H1459" i="1" s="1"/>
  <c r="D1458" i="1"/>
  <c r="C1458" i="1"/>
  <c r="H1458" i="1" s="1"/>
  <c r="H1457" i="1"/>
  <c r="D1457" i="1"/>
  <c r="G1457" i="1" s="1"/>
  <c r="C1457" i="1"/>
  <c r="D1456" i="1"/>
  <c r="C1456" i="1"/>
  <c r="H1456" i="1" s="1"/>
  <c r="D1455" i="1"/>
  <c r="G1455" i="1" s="1"/>
  <c r="C1455" i="1"/>
  <c r="D1454" i="1"/>
  <c r="C1454" i="1"/>
  <c r="H1454" i="1" s="1"/>
  <c r="D1453" i="1"/>
  <c r="C1453" i="1"/>
  <c r="D1452" i="1"/>
  <c r="C1452" i="1"/>
  <c r="H1452" i="1" s="1"/>
  <c r="D1451" i="1"/>
  <c r="C1451" i="1"/>
  <c r="H1451" i="1" s="1"/>
  <c r="D1450" i="1"/>
  <c r="C1450" i="1"/>
  <c r="H1450" i="1" s="1"/>
  <c r="H1449" i="1"/>
  <c r="D1449" i="1"/>
  <c r="G1449" i="1" s="1"/>
  <c r="C1449" i="1"/>
  <c r="D1448" i="1"/>
  <c r="C1448" i="1"/>
  <c r="H1448" i="1" s="1"/>
  <c r="D1447" i="1"/>
  <c r="G1447" i="1" s="1"/>
  <c r="C1447" i="1"/>
  <c r="H1447" i="1" s="1"/>
  <c r="D1446" i="1"/>
  <c r="C1446" i="1"/>
  <c r="H1446" i="1" s="1"/>
  <c r="D1445" i="1"/>
  <c r="C1445" i="1"/>
  <c r="D1444" i="1"/>
  <c r="C1444" i="1"/>
  <c r="H1444" i="1" s="1"/>
  <c r="D1443" i="1"/>
  <c r="C1443" i="1"/>
  <c r="H1443" i="1" s="1"/>
  <c r="D1442" i="1"/>
  <c r="C1442" i="1"/>
  <c r="H1442" i="1" s="1"/>
  <c r="H1441" i="1"/>
  <c r="D1441" i="1"/>
  <c r="G1441" i="1" s="1"/>
  <c r="C1441" i="1"/>
  <c r="D1440" i="1"/>
  <c r="C1440" i="1"/>
  <c r="H1440" i="1" s="1"/>
  <c r="D1439" i="1"/>
  <c r="G1439" i="1" s="1"/>
  <c r="C1439" i="1"/>
  <c r="D1438" i="1"/>
  <c r="C1438" i="1"/>
  <c r="H1438" i="1" s="1"/>
  <c r="D1437" i="1"/>
  <c r="C1437" i="1"/>
  <c r="D1436" i="1"/>
  <c r="C1436" i="1"/>
  <c r="H1436" i="1" s="1"/>
  <c r="D1435" i="1"/>
  <c r="C1435" i="1"/>
  <c r="H1435" i="1" s="1"/>
  <c r="D1434" i="1"/>
  <c r="C1434" i="1"/>
  <c r="H1434" i="1" s="1"/>
  <c r="H1433" i="1"/>
  <c r="D1433" i="1"/>
  <c r="G1433" i="1" s="1"/>
  <c r="C1433" i="1"/>
  <c r="D1432" i="1"/>
  <c r="C1432" i="1"/>
  <c r="H1432" i="1" s="1"/>
  <c r="D1431" i="1"/>
  <c r="D1430" i="1"/>
  <c r="C1430" i="1"/>
  <c r="H1430" i="1" s="1"/>
  <c r="D1429" i="1"/>
  <c r="C1429" i="1"/>
  <c r="D1428" i="1"/>
  <c r="C1428" i="1"/>
  <c r="H1428" i="1" s="1"/>
  <c r="D1427" i="1"/>
  <c r="C1427" i="1"/>
  <c r="H1427" i="1" s="1"/>
  <c r="D1426" i="1"/>
  <c r="C1426" i="1"/>
  <c r="H1426" i="1" s="1"/>
  <c r="H1425" i="1"/>
  <c r="D1425" i="1"/>
  <c r="G1425" i="1" s="1"/>
  <c r="C1425" i="1"/>
  <c r="D1424" i="1"/>
  <c r="C1424" i="1"/>
  <c r="H1424" i="1" s="1"/>
  <c r="D1423" i="1"/>
  <c r="G1423" i="1" s="1"/>
  <c r="C1423" i="1"/>
  <c r="H1423" i="1" s="1"/>
  <c r="D1422" i="1"/>
  <c r="C1422" i="1"/>
  <c r="H1422" i="1" s="1"/>
  <c r="D1421" i="1"/>
  <c r="C1421" i="1"/>
  <c r="D1420" i="1"/>
  <c r="C1420" i="1"/>
  <c r="H1420" i="1" s="1"/>
  <c r="D1419" i="1"/>
  <c r="C1419" i="1"/>
  <c r="H1419" i="1" s="1"/>
  <c r="D1418" i="1"/>
  <c r="C1418" i="1"/>
  <c r="H1418" i="1" s="1"/>
  <c r="H1417" i="1"/>
  <c r="G1417" i="1"/>
  <c r="D1417" i="1"/>
  <c r="C1417" i="1"/>
  <c r="D1416" i="1"/>
  <c r="C1416" i="1"/>
  <c r="H1416" i="1" s="1"/>
  <c r="D1415" i="1"/>
  <c r="G1415" i="1" s="1"/>
  <c r="C1415" i="1"/>
  <c r="H1415" i="1" s="1"/>
  <c r="D1414" i="1"/>
  <c r="C1414" i="1"/>
  <c r="H1414" i="1" s="1"/>
  <c r="D1413" i="1"/>
  <c r="C1413" i="1"/>
  <c r="D1412" i="1"/>
  <c r="C1412" i="1"/>
  <c r="H1412" i="1" s="1"/>
  <c r="D1411" i="1"/>
  <c r="C1411" i="1"/>
  <c r="H1411" i="1" s="1"/>
  <c r="D1410" i="1"/>
  <c r="C1410" i="1"/>
  <c r="H1410" i="1" s="1"/>
  <c r="H1409" i="1"/>
  <c r="G1409" i="1"/>
  <c r="D1409" i="1"/>
  <c r="C1409" i="1"/>
  <c r="D1408" i="1"/>
  <c r="C1408" i="1"/>
  <c r="H1408" i="1" s="1"/>
  <c r="G1407" i="1"/>
  <c r="D1407" i="1"/>
  <c r="C1407" i="1"/>
  <c r="D1406" i="1"/>
  <c r="C1406" i="1"/>
  <c r="H1406" i="1" s="1"/>
  <c r="D1405" i="1"/>
  <c r="C1405" i="1"/>
  <c r="D1404" i="1"/>
  <c r="C1404" i="1"/>
  <c r="H1404" i="1" s="1"/>
  <c r="D1403" i="1"/>
  <c r="C1403" i="1"/>
  <c r="H1403" i="1" s="1"/>
  <c r="D1402" i="1"/>
  <c r="C1402" i="1"/>
  <c r="H1402" i="1" s="1"/>
  <c r="D1401" i="1"/>
  <c r="D1400" i="1"/>
  <c r="C1400" i="1"/>
  <c r="H1400" i="1" s="1"/>
  <c r="D1399" i="1"/>
  <c r="G1399" i="1" s="1"/>
  <c r="C1399" i="1"/>
  <c r="H1399" i="1" s="1"/>
  <c r="D1398" i="1"/>
  <c r="C1398" i="1"/>
  <c r="H1398" i="1" s="1"/>
  <c r="D1397" i="1"/>
  <c r="C1397" i="1"/>
  <c r="D1396" i="1"/>
  <c r="C1396" i="1"/>
  <c r="H1396" i="1" s="1"/>
  <c r="D1395" i="1"/>
  <c r="C1395" i="1"/>
  <c r="H1395" i="1" s="1"/>
  <c r="D1394" i="1"/>
  <c r="C1394" i="1"/>
  <c r="H1394" i="1" s="1"/>
  <c r="H1393" i="1"/>
  <c r="G1393" i="1"/>
  <c r="D1393" i="1"/>
  <c r="C1393" i="1"/>
  <c r="D1392" i="1"/>
  <c r="C1392" i="1"/>
  <c r="H1392" i="1" s="1"/>
  <c r="G1391" i="1"/>
  <c r="D1391" i="1"/>
  <c r="C1391" i="1"/>
  <c r="H1391" i="1" s="1"/>
  <c r="D1390" i="1"/>
  <c r="C1390" i="1"/>
  <c r="H1390" i="1" s="1"/>
  <c r="D1389" i="1"/>
  <c r="C1389" i="1"/>
  <c r="D1388" i="1"/>
  <c r="C1388" i="1"/>
  <c r="H1388" i="1" s="1"/>
  <c r="D1387" i="1"/>
  <c r="C1387" i="1"/>
  <c r="H1387" i="1" s="1"/>
  <c r="D1386" i="1"/>
  <c r="C1386" i="1"/>
  <c r="H1386" i="1" s="1"/>
  <c r="H1385" i="1"/>
  <c r="G1385" i="1"/>
  <c r="D1385" i="1"/>
  <c r="C1385" i="1"/>
  <c r="D1384" i="1"/>
  <c r="C1384" i="1"/>
  <c r="H1384" i="1" s="1"/>
  <c r="D1383" i="1"/>
  <c r="G1383" i="1" s="1"/>
  <c r="C1383" i="1"/>
  <c r="D1382" i="1"/>
  <c r="C1382" i="1"/>
  <c r="H1382" i="1" s="1"/>
  <c r="D1381" i="1"/>
  <c r="C1381" i="1"/>
  <c r="D1380" i="1"/>
  <c r="C1380" i="1"/>
  <c r="H1380" i="1" s="1"/>
  <c r="D1379" i="1"/>
  <c r="C1379" i="1"/>
  <c r="H1379" i="1" s="1"/>
  <c r="D1378" i="1"/>
  <c r="C1378" i="1"/>
  <c r="H1378" i="1" s="1"/>
  <c r="H1377" i="1"/>
  <c r="G1377" i="1"/>
  <c r="D1377" i="1"/>
  <c r="C1377" i="1"/>
  <c r="D1376" i="1"/>
  <c r="C1376" i="1"/>
  <c r="D1375" i="1"/>
  <c r="G1375" i="1" s="1"/>
  <c r="C1375" i="1"/>
  <c r="H1375" i="1" s="1"/>
  <c r="D1374" i="1"/>
  <c r="C1374" i="1"/>
  <c r="D1373" i="1"/>
  <c r="C1373" i="1"/>
  <c r="D1372" i="1"/>
  <c r="C1372" i="1"/>
  <c r="D1371" i="1"/>
  <c r="C1371" i="1"/>
  <c r="H1371" i="1" s="1"/>
  <c r="D1370" i="1"/>
  <c r="C1370" i="1"/>
  <c r="H1369" i="1"/>
  <c r="G1369" i="1"/>
  <c r="D1369" i="1"/>
  <c r="C1369" i="1"/>
  <c r="D1368" i="1"/>
  <c r="C1368" i="1"/>
  <c r="D1367" i="1"/>
  <c r="G1367" i="1" s="1"/>
  <c r="C1367" i="1"/>
  <c r="H1367" i="1" s="1"/>
  <c r="D1366" i="1"/>
  <c r="C1366" i="1"/>
  <c r="D1365" i="1"/>
  <c r="C1365" i="1"/>
  <c r="D1364" i="1"/>
  <c r="C1364" i="1"/>
  <c r="D1363" i="1"/>
  <c r="C1363" i="1"/>
  <c r="H1363" i="1" s="1"/>
  <c r="D1362" i="1"/>
  <c r="C1362" i="1"/>
  <c r="H1361" i="1"/>
  <c r="G1361" i="1"/>
  <c r="D1361" i="1"/>
  <c r="C1361" i="1"/>
  <c r="D1360" i="1"/>
  <c r="C1360" i="1"/>
  <c r="G1359" i="1"/>
  <c r="D1359" i="1"/>
  <c r="C1359" i="1"/>
  <c r="H1359" i="1" s="1"/>
  <c r="D1358" i="1"/>
  <c r="C1358" i="1"/>
  <c r="D1357" i="1"/>
  <c r="C1357" i="1"/>
  <c r="D1356" i="1"/>
  <c r="C1356" i="1"/>
  <c r="D1355" i="1"/>
  <c r="C1355" i="1"/>
  <c r="H1355" i="1" s="1"/>
  <c r="D1354" i="1"/>
  <c r="C1354" i="1"/>
  <c r="H1353" i="1"/>
  <c r="G1353" i="1"/>
  <c r="D1353" i="1"/>
  <c r="C1353" i="1"/>
  <c r="D1352" i="1"/>
  <c r="C1352" i="1"/>
  <c r="D1351" i="1"/>
  <c r="G1351" i="1" s="1"/>
  <c r="C1351" i="1"/>
  <c r="D1350" i="1"/>
  <c r="C1350" i="1"/>
  <c r="D1349" i="1"/>
  <c r="C1349" i="1"/>
  <c r="D1348" i="1"/>
  <c r="C1348" i="1"/>
  <c r="D1347" i="1"/>
  <c r="C1347" i="1"/>
  <c r="H1347" i="1" s="1"/>
  <c r="D1346" i="1"/>
  <c r="C1346" i="1"/>
  <c r="H1345" i="1"/>
  <c r="G1345" i="1"/>
  <c r="D1345" i="1"/>
  <c r="C1345" i="1"/>
  <c r="D1344" i="1"/>
  <c r="C1344" i="1"/>
  <c r="D1343" i="1"/>
  <c r="G1343" i="1" s="1"/>
  <c r="C1343" i="1"/>
  <c r="D1342" i="1"/>
  <c r="C1342" i="1"/>
  <c r="D1341" i="1"/>
  <c r="C1341" i="1"/>
  <c r="D1340" i="1"/>
  <c r="C1340" i="1"/>
  <c r="D1339" i="1"/>
  <c r="C1339" i="1"/>
  <c r="H1339" i="1" s="1"/>
  <c r="D1338" i="1"/>
  <c r="C1338" i="1"/>
  <c r="H1337" i="1"/>
  <c r="G1337" i="1"/>
  <c r="D1337" i="1"/>
  <c r="C1337" i="1"/>
  <c r="D1336" i="1"/>
  <c r="C1336" i="1"/>
  <c r="D1335" i="1"/>
  <c r="G1335" i="1" s="1"/>
  <c r="C1335" i="1"/>
  <c r="H1335" i="1" s="1"/>
  <c r="D1334" i="1"/>
  <c r="C1334" i="1"/>
  <c r="D1333" i="1"/>
  <c r="C1333" i="1"/>
  <c r="D1332" i="1"/>
  <c r="C1332" i="1"/>
  <c r="D1331" i="1"/>
  <c r="C1331" i="1"/>
  <c r="H1331" i="1" s="1"/>
  <c r="D1330" i="1"/>
  <c r="C1330" i="1"/>
  <c r="H1329" i="1"/>
  <c r="G1329" i="1"/>
  <c r="D1329" i="1"/>
  <c r="C1329" i="1"/>
  <c r="D1328" i="1"/>
  <c r="C1328" i="1"/>
  <c r="G1327" i="1"/>
  <c r="D1327" i="1"/>
  <c r="C1327" i="1"/>
  <c r="H1327" i="1" s="1"/>
  <c r="D1326" i="1"/>
  <c r="C1326" i="1"/>
  <c r="D1325" i="1"/>
  <c r="C1325" i="1"/>
  <c r="D1324" i="1"/>
  <c r="C1324" i="1"/>
  <c r="D1323" i="1"/>
  <c r="C1323" i="1"/>
  <c r="H1323" i="1" s="1"/>
  <c r="D1322" i="1"/>
  <c r="C1322" i="1"/>
  <c r="H1321" i="1"/>
  <c r="G1321" i="1"/>
  <c r="D1321" i="1"/>
  <c r="C1321" i="1"/>
  <c r="D1320" i="1"/>
  <c r="C1320" i="1"/>
  <c r="D1319" i="1"/>
  <c r="G1319" i="1" s="1"/>
  <c r="C1319" i="1"/>
  <c r="D1318" i="1"/>
  <c r="C1318" i="1"/>
  <c r="D1317" i="1"/>
  <c r="C1317" i="1"/>
  <c r="D1316" i="1"/>
  <c r="C1316" i="1"/>
  <c r="D1315" i="1"/>
  <c r="C1315" i="1"/>
  <c r="H1315" i="1" s="1"/>
  <c r="D1314" i="1"/>
  <c r="C1314" i="1"/>
  <c r="H1313" i="1"/>
  <c r="G1313" i="1"/>
  <c r="D1313" i="1"/>
  <c r="C1313" i="1"/>
  <c r="D1312" i="1"/>
  <c r="C1312" i="1"/>
  <c r="D1311" i="1"/>
  <c r="G1311" i="1" s="1"/>
  <c r="C1311" i="1"/>
  <c r="H1311" i="1" s="1"/>
  <c r="D1310" i="1"/>
  <c r="C1310" i="1"/>
  <c r="D1309" i="1"/>
  <c r="C1309" i="1"/>
  <c r="D1308" i="1"/>
  <c r="C1308" i="1"/>
  <c r="D1307" i="1"/>
  <c r="C1307" i="1"/>
  <c r="H1307" i="1" s="1"/>
  <c r="D1306" i="1"/>
  <c r="C1306" i="1"/>
  <c r="D1305" i="1"/>
  <c r="C1305" i="1"/>
  <c r="D1304" i="1"/>
  <c r="C1304" i="1"/>
  <c r="D1303" i="1"/>
  <c r="G1303" i="1" s="1"/>
  <c r="C1303" i="1"/>
  <c r="H1303" i="1" s="1"/>
  <c r="D1302" i="1"/>
  <c r="C1302" i="1"/>
  <c r="D1301" i="1"/>
  <c r="C1301" i="1"/>
  <c r="D1300" i="1"/>
  <c r="D1299" i="1"/>
  <c r="C1299" i="1"/>
  <c r="H1299" i="1" s="1"/>
  <c r="D1298" i="1"/>
  <c r="C1298" i="1"/>
  <c r="H1297" i="1"/>
  <c r="G1297" i="1"/>
  <c r="D1297" i="1"/>
  <c r="C1297" i="1"/>
  <c r="D1296" i="1"/>
  <c r="C1296" i="1"/>
  <c r="G1295" i="1"/>
  <c r="D1295" i="1"/>
  <c r="C1295" i="1"/>
  <c r="D1294" i="1"/>
  <c r="C1294" i="1"/>
  <c r="D1293" i="1"/>
  <c r="C1293" i="1"/>
  <c r="D1292" i="1"/>
  <c r="C1292" i="1"/>
  <c r="D1291" i="1"/>
  <c r="C1291" i="1"/>
  <c r="H1291" i="1" s="1"/>
  <c r="D1290" i="1"/>
  <c r="C1290" i="1"/>
  <c r="H1289" i="1"/>
  <c r="G1289" i="1"/>
  <c r="D1289" i="1"/>
  <c r="C1289" i="1"/>
  <c r="D1288" i="1"/>
  <c r="C1288" i="1"/>
  <c r="D1287" i="1"/>
  <c r="G1287" i="1" s="1"/>
  <c r="C1287" i="1"/>
  <c r="H1287" i="1" s="1"/>
  <c r="D1286" i="1"/>
  <c r="C1286" i="1"/>
  <c r="D1285" i="1"/>
  <c r="C1285" i="1"/>
  <c r="D1284" i="1"/>
  <c r="C1284" i="1"/>
  <c r="D1283" i="1"/>
  <c r="C1283" i="1"/>
  <c r="H1283" i="1" s="1"/>
  <c r="D1282" i="1"/>
  <c r="C1282" i="1"/>
  <c r="H1281" i="1"/>
  <c r="G1281" i="1"/>
  <c r="D1281" i="1"/>
  <c r="C1281" i="1"/>
  <c r="D1280" i="1"/>
  <c r="C1280" i="1"/>
  <c r="D1279" i="1"/>
  <c r="G1279" i="1" s="1"/>
  <c r="C1279" i="1"/>
  <c r="H1279" i="1" s="1"/>
  <c r="D1278" i="1"/>
  <c r="C1278" i="1"/>
  <c r="D1277" i="1"/>
  <c r="C1277" i="1"/>
  <c r="D1276" i="1"/>
  <c r="C1276" i="1"/>
  <c r="D1275" i="1"/>
  <c r="C1275" i="1"/>
  <c r="H1275" i="1" s="1"/>
  <c r="D1274" i="1"/>
  <c r="C1274" i="1"/>
  <c r="H1273" i="1"/>
  <c r="G1273" i="1"/>
  <c r="D1273" i="1"/>
  <c r="C1273" i="1"/>
  <c r="D1272" i="1"/>
  <c r="C1272" i="1"/>
  <c r="G1271" i="1"/>
  <c r="D1271" i="1"/>
  <c r="C1271" i="1"/>
  <c r="D1270" i="1"/>
  <c r="C1270" i="1"/>
  <c r="D1269" i="1"/>
  <c r="C1269" i="1"/>
  <c r="D1268" i="1"/>
  <c r="C1268" i="1"/>
  <c r="D1267" i="1"/>
  <c r="C1267" i="1"/>
  <c r="H1267" i="1" s="1"/>
  <c r="D1266" i="1"/>
  <c r="C1266" i="1"/>
  <c r="D1265" i="1"/>
  <c r="C1265" i="1"/>
  <c r="H1265" i="1" s="1"/>
  <c r="C1264" i="1"/>
  <c r="H1263" i="1"/>
  <c r="G1263" i="1"/>
  <c r="D1263" i="1"/>
  <c r="C1263" i="1"/>
  <c r="D1262" i="1"/>
  <c r="C1262" i="1"/>
  <c r="H1262" i="1" s="1"/>
  <c r="D1261" i="1"/>
  <c r="C1261" i="1"/>
  <c r="H1261" i="1" s="1"/>
  <c r="D1260" i="1"/>
  <c r="D1258" i="1"/>
  <c r="C1258" i="1"/>
  <c r="H1258" i="1" s="1"/>
  <c r="D1257" i="1"/>
  <c r="G1257" i="1" s="1"/>
  <c r="C1257" i="1"/>
  <c r="H1257" i="1" s="1"/>
  <c r="D1256" i="1"/>
  <c r="C1256" i="1"/>
  <c r="H1256" i="1" s="1"/>
  <c r="D1254" i="1"/>
  <c r="C1254" i="1"/>
  <c r="H1254" i="1" s="1"/>
  <c r="D1253" i="1"/>
  <c r="G1253" i="1" s="1"/>
  <c r="C1253" i="1"/>
  <c r="D1252" i="1"/>
  <c r="C1252" i="1"/>
  <c r="H1252" i="1" s="1"/>
  <c r="G1251" i="1"/>
  <c r="D1251" i="1"/>
  <c r="C1251" i="1"/>
  <c r="D1250" i="1"/>
  <c r="C1250" i="1"/>
  <c r="H1250" i="1" s="1"/>
  <c r="D1249" i="1"/>
  <c r="G1249" i="1" s="1"/>
  <c r="C1249" i="1"/>
  <c r="H1249" i="1" s="1"/>
  <c r="D1248" i="1"/>
  <c r="C1248" i="1"/>
  <c r="H1248" i="1" s="1"/>
  <c r="D1247" i="1"/>
  <c r="G1247" i="1" s="1"/>
  <c r="C1247" i="1"/>
  <c r="H1247" i="1" s="1"/>
  <c r="D1246" i="1"/>
  <c r="C1246" i="1"/>
  <c r="H1246" i="1" s="1"/>
  <c r="G1245" i="1"/>
  <c r="D1245" i="1"/>
  <c r="C1245" i="1"/>
  <c r="D1244" i="1"/>
  <c r="C1244" i="1"/>
  <c r="H1244" i="1" s="1"/>
  <c r="G1243" i="1"/>
  <c r="D1243" i="1"/>
  <c r="C1243" i="1"/>
  <c r="H1243" i="1" s="1"/>
  <c r="D1242" i="1"/>
  <c r="C1242" i="1"/>
  <c r="H1242" i="1" s="1"/>
  <c r="G1241" i="1"/>
  <c r="D1241" i="1"/>
  <c r="C1241" i="1"/>
  <c r="H1241" i="1" s="1"/>
  <c r="D1240" i="1"/>
  <c r="C1240" i="1"/>
  <c r="H1240" i="1" s="1"/>
  <c r="D1239" i="1"/>
  <c r="G1239" i="1" s="1"/>
  <c r="C1239" i="1"/>
  <c r="H1239" i="1" s="1"/>
  <c r="D1238" i="1"/>
  <c r="C1238" i="1"/>
  <c r="H1238" i="1" s="1"/>
  <c r="D1237" i="1"/>
  <c r="G1237" i="1" s="1"/>
  <c r="C1237" i="1"/>
  <c r="D1236" i="1"/>
  <c r="C1236" i="1"/>
  <c r="H1236" i="1" s="1"/>
  <c r="G1235" i="1"/>
  <c r="D1235" i="1"/>
  <c r="C1235" i="1"/>
  <c r="D1234" i="1"/>
  <c r="C1234" i="1"/>
  <c r="H1234" i="1" s="1"/>
  <c r="D1233" i="1"/>
  <c r="G1233" i="1" s="1"/>
  <c r="C1233" i="1"/>
  <c r="H1233" i="1" s="1"/>
  <c r="D1232" i="1"/>
  <c r="C1232" i="1"/>
  <c r="H1232" i="1" s="1"/>
  <c r="D1231" i="1"/>
  <c r="G1231" i="1" s="1"/>
  <c r="C1231" i="1"/>
  <c r="H1231" i="1" s="1"/>
  <c r="D1230" i="1"/>
  <c r="C1230" i="1"/>
  <c r="H1230" i="1" s="1"/>
  <c r="D1229" i="1"/>
  <c r="G1229" i="1" s="1"/>
  <c r="C1229" i="1"/>
  <c r="D1228" i="1"/>
  <c r="C1228" i="1"/>
  <c r="H1228" i="1" s="1"/>
  <c r="G1227" i="1"/>
  <c r="D1227" i="1"/>
  <c r="C1227" i="1"/>
  <c r="H1227" i="1" s="1"/>
  <c r="D1226" i="1"/>
  <c r="C1226" i="1"/>
  <c r="H1226" i="1" s="1"/>
  <c r="G1225" i="1"/>
  <c r="D1225" i="1"/>
  <c r="C1225" i="1"/>
  <c r="H1225" i="1" s="1"/>
  <c r="D1224" i="1"/>
  <c r="C1224" i="1"/>
  <c r="H1224" i="1" s="1"/>
  <c r="D1223" i="1"/>
  <c r="G1223" i="1" s="1"/>
  <c r="C1223" i="1"/>
  <c r="D1222" i="1"/>
  <c r="C1222" i="1"/>
  <c r="H1222" i="1" s="1"/>
  <c r="D1221" i="1"/>
  <c r="G1221" i="1" s="1"/>
  <c r="C1221" i="1"/>
  <c r="D1220" i="1"/>
  <c r="C1220" i="1"/>
  <c r="H1220" i="1" s="1"/>
  <c r="G1219" i="1"/>
  <c r="D1219" i="1"/>
  <c r="C1219" i="1"/>
  <c r="D1218" i="1"/>
  <c r="C1218" i="1"/>
  <c r="H1218" i="1" s="1"/>
  <c r="D1217" i="1"/>
  <c r="G1217" i="1" s="1"/>
  <c r="C1217" i="1"/>
  <c r="H1217" i="1" s="1"/>
  <c r="D1216" i="1"/>
  <c r="C1216" i="1"/>
  <c r="H1216" i="1" s="1"/>
  <c r="D1215" i="1"/>
  <c r="G1215" i="1" s="1"/>
  <c r="C1215" i="1"/>
  <c r="H1215" i="1" s="1"/>
  <c r="D1214" i="1"/>
  <c r="C1214" i="1"/>
  <c r="H1214" i="1" s="1"/>
  <c r="G1213" i="1"/>
  <c r="D1213" i="1"/>
  <c r="C1213" i="1"/>
  <c r="D1212" i="1"/>
  <c r="C1212" i="1"/>
  <c r="H1212" i="1" s="1"/>
  <c r="G1211" i="1"/>
  <c r="D1211" i="1"/>
  <c r="C1211" i="1"/>
  <c r="H1211" i="1" s="1"/>
  <c r="D1210" i="1"/>
  <c r="C1210" i="1"/>
  <c r="H1210" i="1" s="1"/>
  <c r="G1209" i="1"/>
  <c r="D1209" i="1"/>
  <c r="C1209" i="1"/>
  <c r="H1209" i="1" s="1"/>
  <c r="D1208" i="1"/>
  <c r="C1208" i="1"/>
  <c r="H1208" i="1" s="1"/>
  <c r="D1207" i="1"/>
  <c r="D1206" i="1"/>
  <c r="C1206" i="1"/>
  <c r="H1206" i="1" s="1"/>
  <c r="D1205" i="1"/>
  <c r="G1205" i="1" s="1"/>
  <c r="C1205" i="1"/>
  <c r="H1205" i="1" s="1"/>
  <c r="D1204" i="1"/>
  <c r="C1204" i="1"/>
  <c r="H1204" i="1" s="1"/>
  <c r="G1203" i="1"/>
  <c r="D1203" i="1"/>
  <c r="C1203" i="1"/>
  <c r="D1202" i="1"/>
  <c r="C1202" i="1"/>
  <c r="H1202" i="1" s="1"/>
  <c r="G1201" i="1"/>
  <c r="D1201" i="1"/>
  <c r="C1201" i="1"/>
  <c r="H1201" i="1" s="1"/>
  <c r="D1200" i="1"/>
  <c r="C1200" i="1"/>
  <c r="H1200" i="1" s="1"/>
  <c r="G1199" i="1"/>
  <c r="D1199" i="1"/>
  <c r="C1199" i="1"/>
  <c r="H1199" i="1" s="1"/>
  <c r="D1198" i="1"/>
  <c r="C1198" i="1"/>
  <c r="H1198" i="1" s="1"/>
  <c r="D1197" i="1"/>
  <c r="G1197" i="1" s="1"/>
  <c r="C1197" i="1"/>
  <c r="H1197" i="1" s="1"/>
  <c r="D1196" i="1"/>
  <c r="C1196" i="1"/>
  <c r="H1196" i="1" s="1"/>
  <c r="D1195" i="1"/>
  <c r="G1195" i="1" s="1"/>
  <c r="C1195" i="1"/>
  <c r="D1194" i="1"/>
  <c r="C1194" i="1"/>
  <c r="H1194" i="1" s="1"/>
  <c r="G1193" i="1"/>
  <c r="D1193" i="1"/>
  <c r="C1193" i="1"/>
  <c r="D1192" i="1"/>
  <c r="C1192" i="1"/>
  <c r="H1192" i="1" s="1"/>
  <c r="D1191" i="1"/>
  <c r="G1191" i="1" s="1"/>
  <c r="C1191" i="1"/>
  <c r="H1191" i="1" s="1"/>
  <c r="D1190" i="1"/>
  <c r="C1190" i="1"/>
  <c r="H1190" i="1" s="1"/>
  <c r="D1189" i="1"/>
  <c r="G1189" i="1" s="1"/>
  <c r="C1189" i="1"/>
  <c r="H1189" i="1" s="1"/>
  <c r="D1188" i="1"/>
  <c r="C1188" i="1"/>
  <c r="H1188" i="1" s="1"/>
  <c r="D1187" i="1"/>
  <c r="G1187" i="1" s="1"/>
  <c r="C1187" i="1"/>
  <c r="D1186" i="1"/>
  <c r="C1186" i="1"/>
  <c r="H1186" i="1" s="1"/>
  <c r="G1185" i="1"/>
  <c r="D1185" i="1"/>
  <c r="C1185" i="1"/>
  <c r="H1185" i="1" s="1"/>
  <c r="D1184" i="1"/>
  <c r="C1184" i="1"/>
  <c r="H1184" i="1" s="1"/>
  <c r="G1183" i="1"/>
  <c r="D1183" i="1"/>
  <c r="C1183" i="1"/>
  <c r="H1183" i="1" s="1"/>
  <c r="D1182" i="1"/>
  <c r="G1179" i="1"/>
  <c r="D1179" i="1"/>
  <c r="C1179" i="1"/>
  <c r="D1178" i="1"/>
  <c r="C1178" i="1"/>
  <c r="G1177" i="1"/>
  <c r="D1177" i="1"/>
  <c r="C1177" i="1"/>
  <c r="H1177" i="1" s="1"/>
  <c r="D1176" i="1"/>
  <c r="C1176" i="1"/>
  <c r="G1175" i="1"/>
  <c r="D1175" i="1"/>
  <c r="C1175" i="1"/>
  <c r="H1175" i="1" s="1"/>
  <c r="D1174" i="1"/>
  <c r="C1174" i="1"/>
  <c r="D1173" i="1"/>
  <c r="G1173" i="1" s="1"/>
  <c r="C1173" i="1"/>
  <c r="H1173" i="1" s="1"/>
  <c r="D1172" i="1"/>
  <c r="C1172" i="1"/>
  <c r="D1171" i="1"/>
  <c r="G1171" i="1" s="1"/>
  <c r="C1171" i="1"/>
  <c r="D1170" i="1"/>
  <c r="C1170" i="1"/>
  <c r="G1169" i="1"/>
  <c r="D1169" i="1"/>
  <c r="C1169" i="1"/>
  <c r="D1168" i="1"/>
  <c r="C1168" i="1"/>
  <c r="D1167" i="1"/>
  <c r="G1167" i="1" s="1"/>
  <c r="C1167" i="1"/>
  <c r="H1167" i="1" s="1"/>
  <c r="D1166" i="1"/>
  <c r="C1166" i="1"/>
  <c r="D1165" i="1"/>
  <c r="G1165" i="1" s="1"/>
  <c r="C1165" i="1"/>
  <c r="H1165" i="1" s="1"/>
  <c r="D1164" i="1"/>
  <c r="C1164" i="1"/>
  <c r="D1163" i="1"/>
  <c r="G1163" i="1" s="1"/>
  <c r="C1163" i="1"/>
  <c r="D1162" i="1"/>
  <c r="C1162" i="1"/>
  <c r="G1161" i="1"/>
  <c r="D1161" i="1"/>
  <c r="C1161" i="1"/>
  <c r="H1161" i="1" s="1"/>
  <c r="D1160" i="1"/>
  <c r="C1160" i="1"/>
  <c r="G1159" i="1"/>
  <c r="D1159" i="1"/>
  <c r="C1159" i="1"/>
  <c r="H1159" i="1" s="1"/>
  <c r="D1158" i="1"/>
  <c r="C1158" i="1"/>
  <c r="D1157" i="1"/>
  <c r="G1157" i="1" s="1"/>
  <c r="C1157" i="1"/>
  <c r="D1156" i="1"/>
  <c r="C1156" i="1"/>
  <c r="D1155" i="1"/>
  <c r="G1155" i="1" s="1"/>
  <c r="C1155" i="1"/>
  <c r="D1154" i="1"/>
  <c r="C1154" i="1"/>
  <c r="G1153" i="1"/>
  <c r="D1153" i="1"/>
  <c r="C1153" i="1"/>
  <c r="C1152" i="1"/>
  <c r="G1151" i="1"/>
  <c r="D1151" i="1"/>
  <c r="C1151" i="1"/>
  <c r="H1151" i="1" s="1"/>
  <c r="D1150" i="1"/>
  <c r="C1150" i="1"/>
  <c r="G1149" i="1"/>
  <c r="D1149" i="1"/>
  <c r="C1149" i="1"/>
  <c r="H1149" i="1" s="1"/>
  <c r="D1148" i="1"/>
  <c r="C1148" i="1"/>
  <c r="D1147" i="1"/>
  <c r="G1147" i="1" s="1"/>
  <c r="C1147" i="1"/>
  <c r="D1146" i="1"/>
  <c r="C1146" i="1"/>
  <c r="D1145" i="1"/>
  <c r="G1145" i="1" s="1"/>
  <c r="C1145" i="1"/>
  <c r="D1144" i="1"/>
  <c r="C1144" i="1"/>
  <c r="G1143" i="1"/>
  <c r="D1143" i="1"/>
  <c r="C1143" i="1"/>
  <c r="D1142" i="1"/>
  <c r="C1142" i="1"/>
  <c r="D1141" i="1"/>
  <c r="G1141" i="1" s="1"/>
  <c r="C1141" i="1"/>
  <c r="H1141" i="1" s="1"/>
  <c r="D1140" i="1"/>
  <c r="C1140" i="1"/>
  <c r="D1139" i="1"/>
  <c r="G1139" i="1" s="1"/>
  <c r="C1139" i="1"/>
  <c r="H1139" i="1" s="1"/>
  <c r="D1138" i="1"/>
  <c r="C1138" i="1"/>
  <c r="G1137" i="1"/>
  <c r="D1137" i="1"/>
  <c r="C1137" i="1"/>
  <c r="D1136" i="1"/>
  <c r="C1136" i="1"/>
  <c r="G1135" i="1"/>
  <c r="D1135" i="1"/>
  <c r="C1135" i="1"/>
  <c r="H1135" i="1" s="1"/>
  <c r="D1134" i="1"/>
  <c r="C1134" i="1"/>
  <c r="G1133" i="1"/>
  <c r="D1133" i="1"/>
  <c r="C1133" i="1"/>
  <c r="H1133" i="1" s="1"/>
  <c r="D1132" i="1"/>
  <c r="C1132" i="1"/>
  <c r="D1131" i="1"/>
  <c r="C1131" i="1"/>
  <c r="D1130" i="1"/>
  <c r="C1130" i="1"/>
  <c r="D1129" i="1"/>
  <c r="G1129" i="1" s="1"/>
  <c r="C1129" i="1"/>
  <c r="D1128" i="1"/>
  <c r="C1128" i="1"/>
  <c r="G1127" i="1"/>
  <c r="D1127" i="1"/>
  <c r="C1127" i="1"/>
  <c r="D1126" i="1"/>
  <c r="C1126" i="1"/>
  <c r="D1125" i="1"/>
  <c r="C1125" i="1"/>
  <c r="D1124" i="1"/>
  <c r="D1123" i="1"/>
  <c r="C1123" i="1"/>
  <c r="H1123" i="1" s="1"/>
  <c r="D1122" i="1"/>
  <c r="C1122" i="1"/>
  <c r="G1121" i="1"/>
  <c r="D1121" i="1"/>
  <c r="C1121" i="1"/>
  <c r="D1120" i="1"/>
  <c r="C1120" i="1"/>
  <c r="D1119" i="1"/>
  <c r="C1119" i="1"/>
  <c r="H1119" i="1" s="1"/>
  <c r="D1118" i="1"/>
  <c r="C1118" i="1"/>
  <c r="D1117" i="1"/>
  <c r="C1117" i="1"/>
  <c r="H1117" i="1" s="1"/>
  <c r="D1116" i="1"/>
  <c r="C1116" i="1"/>
  <c r="D1115" i="1"/>
  <c r="C1115" i="1"/>
  <c r="D1114" i="1"/>
  <c r="C1114" i="1"/>
  <c r="D1113" i="1"/>
  <c r="G1113" i="1" s="1"/>
  <c r="C1113" i="1"/>
  <c r="D1112" i="1"/>
  <c r="C1112" i="1"/>
  <c r="G1111" i="1"/>
  <c r="D1111" i="1"/>
  <c r="C1111" i="1"/>
  <c r="D1110" i="1"/>
  <c r="C1110" i="1"/>
  <c r="D1109" i="1"/>
  <c r="C1109" i="1"/>
  <c r="D1108" i="1"/>
  <c r="C1108" i="1"/>
  <c r="D1107" i="1"/>
  <c r="C1107" i="1"/>
  <c r="H1107" i="1" s="1"/>
  <c r="D1106" i="1"/>
  <c r="C1106" i="1"/>
  <c r="G1105" i="1"/>
  <c r="D1105" i="1"/>
  <c r="C1105" i="1"/>
  <c r="D1104" i="1"/>
  <c r="C1104" i="1"/>
  <c r="D1103" i="1"/>
  <c r="C1103" i="1"/>
  <c r="H1103" i="1" s="1"/>
  <c r="D1102" i="1"/>
  <c r="C1102" i="1"/>
  <c r="D1101" i="1"/>
  <c r="C1101" i="1"/>
  <c r="H1101" i="1" s="1"/>
  <c r="D1100" i="1"/>
  <c r="C1100" i="1"/>
  <c r="D1099" i="1"/>
  <c r="C1099" i="1"/>
  <c r="D1098" i="1"/>
  <c r="C1098" i="1"/>
  <c r="D1097" i="1"/>
  <c r="G1097" i="1" s="1"/>
  <c r="C1097" i="1"/>
  <c r="D1096" i="1"/>
  <c r="C1096" i="1"/>
  <c r="G1095" i="1"/>
  <c r="D1095" i="1"/>
  <c r="C1095" i="1"/>
  <c r="D1094" i="1"/>
  <c r="C1094" i="1"/>
  <c r="D1092" i="1"/>
  <c r="C1092" i="1"/>
  <c r="D1091" i="1"/>
  <c r="C1091" i="1"/>
  <c r="H1091" i="1" s="1"/>
  <c r="D1090" i="1"/>
  <c r="C1090" i="1"/>
  <c r="D1089" i="1"/>
  <c r="G1089" i="1" s="1"/>
  <c r="C1089" i="1"/>
  <c r="D1088" i="1"/>
  <c r="C1088" i="1"/>
  <c r="D1087" i="1"/>
  <c r="C1087" i="1"/>
  <c r="H1087" i="1" s="1"/>
  <c r="D1086" i="1"/>
  <c r="C1086" i="1"/>
  <c r="D1085" i="1"/>
  <c r="C1085" i="1"/>
  <c r="H1085" i="1" s="1"/>
  <c r="D1084" i="1"/>
  <c r="C1084" i="1"/>
  <c r="D1083" i="1"/>
  <c r="C1083" i="1"/>
  <c r="D1082" i="1"/>
  <c r="C1082" i="1"/>
  <c r="H1082" i="1" s="1"/>
  <c r="D1081" i="1"/>
  <c r="C1081" i="1"/>
  <c r="G1080" i="1"/>
  <c r="D1080" i="1"/>
  <c r="C1080" i="1"/>
  <c r="H1080" i="1" s="1"/>
  <c r="D1079" i="1"/>
  <c r="C1079" i="1"/>
  <c r="H1079" i="1" s="1"/>
  <c r="D1078" i="1"/>
  <c r="C1078" i="1"/>
  <c r="G1077" i="1"/>
  <c r="D1077" i="1"/>
  <c r="C1077" i="1"/>
  <c r="G1076" i="1"/>
  <c r="D1076" i="1"/>
  <c r="C1076" i="1"/>
  <c r="H1076" i="1" s="1"/>
  <c r="D1075" i="1"/>
  <c r="C1075" i="1"/>
  <c r="D1073" i="1"/>
  <c r="G1073" i="1" s="1"/>
  <c r="C1073" i="1"/>
  <c r="G1072" i="1"/>
  <c r="D1072" i="1"/>
  <c r="C1072" i="1"/>
  <c r="H1072" i="1" s="1"/>
  <c r="D1071" i="1"/>
  <c r="C1071" i="1"/>
  <c r="H1071" i="1" s="1"/>
  <c r="D1070" i="1"/>
  <c r="C1070" i="1"/>
  <c r="G1069" i="1"/>
  <c r="D1069" i="1"/>
  <c r="C1069" i="1"/>
  <c r="D1068" i="1"/>
  <c r="C1068" i="1"/>
  <c r="H1068" i="1" s="1"/>
  <c r="D1067" i="1"/>
  <c r="C1067" i="1"/>
  <c r="G1066" i="1"/>
  <c r="D1066" i="1"/>
  <c r="C1066" i="1"/>
  <c r="H1066" i="1" s="1"/>
  <c r="D1065" i="1"/>
  <c r="G1065" i="1" s="1"/>
  <c r="C1065" i="1"/>
  <c r="D1064" i="1"/>
  <c r="C1064" i="1"/>
  <c r="H1064" i="1" s="1"/>
  <c r="D1063" i="1"/>
  <c r="C1063" i="1"/>
  <c r="H1063" i="1" s="1"/>
  <c r="D1062" i="1"/>
  <c r="C1062" i="1"/>
  <c r="D1061" i="1"/>
  <c r="G1061" i="1" s="1"/>
  <c r="C1061" i="1"/>
  <c r="D1060" i="1"/>
  <c r="C1060" i="1"/>
  <c r="H1060" i="1" s="1"/>
  <c r="D1059" i="1"/>
  <c r="C1059" i="1"/>
  <c r="G1058" i="1"/>
  <c r="D1058" i="1"/>
  <c r="C1058" i="1"/>
  <c r="H1058" i="1" s="1"/>
  <c r="D1057" i="1"/>
  <c r="G1057" i="1" s="1"/>
  <c r="C1057" i="1"/>
  <c r="G1056" i="1"/>
  <c r="D1056" i="1"/>
  <c r="C1056" i="1"/>
  <c r="H1056" i="1" s="1"/>
  <c r="D1055" i="1"/>
  <c r="C1055" i="1"/>
  <c r="H1055" i="1" s="1"/>
  <c r="D1054" i="1"/>
  <c r="C1054" i="1"/>
  <c r="D1053" i="1"/>
  <c r="G1053" i="1" s="1"/>
  <c r="C1053" i="1"/>
  <c r="D1052" i="1"/>
  <c r="C1052" i="1"/>
  <c r="H1052" i="1" s="1"/>
  <c r="D1051" i="1"/>
  <c r="C1051" i="1"/>
  <c r="G1050" i="1"/>
  <c r="D1050" i="1"/>
  <c r="C1050" i="1"/>
  <c r="H1050" i="1" s="1"/>
  <c r="D1049" i="1"/>
  <c r="G1049" i="1" s="1"/>
  <c r="C1049" i="1"/>
  <c r="G1048" i="1"/>
  <c r="D1048" i="1"/>
  <c r="C1048" i="1"/>
  <c r="H1048" i="1" s="1"/>
  <c r="D1047" i="1"/>
  <c r="C1047" i="1"/>
  <c r="H1047" i="1" s="1"/>
  <c r="D1046" i="1"/>
  <c r="C1046" i="1"/>
  <c r="D1045" i="1"/>
  <c r="G1045" i="1" s="1"/>
  <c r="C1045" i="1"/>
  <c r="D1044" i="1"/>
  <c r="C1044" i="1"/>
  <c r="H1044" i="1" s="1"/>
  <c r="D1043" i="1"/>
  <c r="C1043" i="1"/>
  <c r="G1042" i="1"/>
  <c r="D1042" i="1"/>
  <c r="C1042" i="1"/>
  <c r="H1042" i="1" s="1"/>
  <c r="D1041" i="1"/>
  <c r="G1041" i="1" s="1"/>
  <c r="C1041" i="1"/>
  <c r="D1040" i="1"/>
  <c r="C1040" i="1"/>
  <c r="D1039" i="1"/>
  <c r="C1039" i="1"/>
  <c r="H1039" i="1" s="1"/>
  <c r="D1038" i="1"/>
  <c r="C1038" i="1"/>
  <c r="D1037" i="1"/>
  <c r="G1037" i="1" s="1"/>
  <c r="C1037" i="1"/>
  <c r="D1036" i="1"/>
  <c r="C1036" i="1"/>
  <c r="H1036" i="1" s="1"/>
  <c r="D1035" i="1"/>
  <c r="C1035" i="1"/>
  <c r="G1034" i="1"/>
  <c r="D1034" i="1"/>
  <c r="C1034" i="1"/>
  <c r="H1034" i="1" s="1"/>
  <c r="D1033" i="1"/>
  <c r="G1033" i="1" s="1"/>
  <c r="C1033" i="1"/>
  <c r="D1032" i="1"/>
  <c r="C1032" i="1"/>
  <c r="D1031" i="1"/>
  <c r="C1031" i="1"/>
  <c r="H1031" i="1" s="1"/>
  <c r="D1030" i="1"/>
  <c r="C1030" i="1"/>
  <c r="G1029" i="1"/>
  <c r="D1029" i="1"/>
  <c r="C1029" i="1"/>
  <c r="D1028" i="1"/>
  <c r="C1028" i="1"/>
  <c r="H1028" i="1" s="1"/>
  <c r="D1027" i="1"/>
  <c r="C1027" i="1"/>
  <c r="G1026" i="1"/>
  <c r="D1026" i="1"/>
  <c r="C1026" i="1"/>
  <c r="H1026" i="1" s="1"/>
  <c r="D1025" i="1"/>
  <c r="G1025" i="1" s="1"/>
  <c r="C1025" i="1"/>
  <c r="D1024" i="1"/>
  <c r="C1024" i="1"/>
  <c r="H1024" i="1" s="1"/>
  <c r="D1023" i="1"/>
  <c r="C1023" i="1"/>
  <c r="H1023" i="1" s="1"/>
  <c r="D1022" i="1"/>
  <c r="C1022" i="1"/>
  <c r="G1021" i="1"/>
  <c r="D1021" i="1"/>
  <c r="C1021" i="1"/>
  <c r="G1020" i="1"/>
  <c r="D1020" i="1"/>
  <c r="C1020" i="1"/>
  <c r="H1020" i="1" s="1"/>
  <c r="D1019" i="1"/>
  <c r="C1019" i="1"/>
  <c r="D1018" i="1"/>
  <c r="C1018" i="1"/>
  <c r="H1018" i="1" s="1"/>
  <c r="D1017" i="1"/>
  <c r="H1016" i="1"/>
  <c r="D1016" i="1"/>
  <c r="C1016" i="1"/>
  <c r="G1016" i="1" s="1"/>
  <c r="D1015" i="1"/>
  <c r="C1015" i="1"/>
  <c r="H1014" i="1"/>
  <c r="G1014" i="1"/>
  <c r="D1014" i="1"/>
  <c r="C1014" i="1"/>
  <c r="D1013" i="1"/>
  <c r="G1013" i="1" s="1"/>
  <c r="C1013" i="1"/>
  <c r="D1012" i="1"/>
  <c r="D1010" i="1"/>
  <c r="C1010" i="1"/>
  <c r="D1009" i="1"/>
  <c r="C1009" i="1"/>
  <c r="H1009" i="1" s="1"/>
  <c r="G1008" i="1"/>
  <c r="D1008" i="1"/>
  <c r="C1008" i="1"/>
  <c r="H1008" i="1" s="1"/>
  <c r="D1007" i="1"/>
  <c r="C1007" i="1"/>
  <c r="H1007" i="1" s="1"/>
  <c r="G1006" i="1"/>
  <c r="D1006" i="1"/>
  <c r="C1006" i="1"/>
  <c r="H1006" i="1" s="1"/>
  <c r="D1005" i="1"/>
  <c r="C1005" i="1"/>
  <c r="H1005" i="1" s="1"/>
  <c r="D1004" i="1"/>
  <c r="C1004" i="1"/>
  <c r="H1004" i="1" s="1"/>
  <c r="D1003" i="1"/>
  <c r="C1003" i="1"/>
  <c r="H1003" i="1" s="1"/>
  <c r="G1002" i="1"/>
  <c r="D1002" i="1"/>
  <c r="C1002" i="1"/>
  <c r="H1002" i="1" s="1"/>
  <c r="D1001" i="1"/>
  <c r="C1001" i="1"/>
  <c r="H1001" i="1" s="1"/>
  <c r="D1000" i="1"/>
  <c r="C1000" i="1"/>
  <c r="H1000" i="1" s="1"/>
  <c r="D999" i="1"/>
  <c r="C999" i="1"/>
  <c r="H999" i="1" s="1"/>
  <c r="D998" i="1"/>
  <c r="C998" i="1"/>
  <c r="H998" i="1" s="1"/>
  <c r="D997" i="1"/>
  <c r="C997" i="1"/>
  <c r="H997" i="1" s="1"/>
  <c r="D996" i="1"/>
  <c r="C996" i="1"/>
  <c r="D995" i="1"/>
  <c r="C995" i="1"/>
  <c r="H995" i="1" s="1"/>
  <c r="D994" i="1"/>
  <c r="C994" i="1"/>
  <c r="D993" i="1"/>
  <c r="C993" i="1"/>
  <c r="H993" i="1" s="1"/>
  <c r="G992" i="1"/>
  <c r="D992" i="1"/>
  <c r="C992" i="1"/>
  <c r="H992" i="1" s="1"/>
  <c r="D991" i="1"/>
  <c r="C991" i="1"/>
  <c r="H991" i="1" s="1"/>
  <c r="G990" i="1"/>
  <c r="D990" i="1"/>
  <c r="C990" i="1"/>
  <c r="H990" i="1" s="1"/>
  <c r="D989" i="1"/>
  <c r="C989" i="1"/>
  <c r="H989" i="1" s="1"/>
  <c r="D988" i="1"/>
  <c r="C988" i="1"/>
  <c r="H988" i="1" s="1"/>
  <c r="D987" i="1"/>
  <c r="C987" i="1"/>
  <c r="H987" i="1" s="1"/>
  <c r="G986" i="1"/>
  <c r="D986" i="1"/>
  <c r="C986" i="1"/>
  <c r="H986" i="1" s="1"/>
  <c r="D985" i="1"/>
  <c r="C985" i="1"/>
  <c r="H985" i="1" s="1"/>
  <c r="D984" i="1"/>
  <c r="C984" i="1"/>
  <c r="H984" i="1" s="1"/>
  <c r="D983" i="1"/>
  <c r="C983" i="1"/>
  <c r="H983" i="1" s="1"/>
  <c r="D982" i="1"/>
  <c r="C982" i="1"/>
  <c r="H982" i="1" s="1"/>
  <c r="D981" i="1"/>
  <c r="C981" i="1"/>
  <c r="H981" i="1" s="1"/>
  <c r="D980" i="1"/>
  <c r="C980" i="1"/>
  <c r="D979" i="1"/>
  <c r="C979" i="1"/>
  <c r="H979" i="1" s="1"/>
  <c r="D978" i="1"/>
  <c r="C978" i="1"/>
  <c r="D977" i="1"/>
  <c r="C977" i="1"/>
  <c r="G976" i="1"/>
  <c r="D976" i="1"/>
  <c r="C976" i="1"/>
  <c r="H976" i="1" s="1"/>
  <c r="D975" i="1"/>
  <c r="C975" i="1"/>
  <c r="G974" i="1"/>
  <c r="D974" i="1"/>
  <c r="C974" i="1"/>
  <c r="D973" i="1"/>
  <c r="C973" i="1"/>
  <c r="D972" i="1"/>
  <c r="C972" i="1"/>
  <c r="D971" i="1"/>
  <c r="C971" i="1"/>
  <c r="D970" i="1"/>
  <c r="G970" i="1" s="1"/>
  <c r="C970" i="1"/>
  <c r="D969" i="1"/>
  <c r="C969" i="1"/>
  <c r="D968" i="1"/>
  <c r="C968" i="1"/>
  <c r="D967" i="1"/>
  <c r="C967" i="1"/>
  <c r="D966" i="1"/>
  <c r="C966" i="1"/>
  <c r="H966" i="1" s="1"/>
  <c r="D965" i="1"/>
  <c r="C965" i="1"/>
  <c r="D964" i="1"/>
  <c r="C964" i="1"/>
  <c r="D963" i="1"/>
  <c r="C963" i="1"/>
  <c r="D962" i="1"/>
  <c r="C962" i="1"/>
  <c r="D961" i="1"/>
  <c r="C961" i="1"/>
  <c r="G960" i="1"/>
  <c r="D960" i="1"/>
  <c r="C960" i="1"/>
  <c r="H960" i="1" s="1"/>
  <c r="D959" i="1"/>
  <c r="C959" i="1"/>
  <c r="G958" i="1"/>
  <c r="D958" i="1"/>
  <c r="C958" i="1"/>
  <c r="D957" i="1"/>
  <c r="C957" i="1"/>
  <c r="D956" i="1"/>
  <c r="C956" i="1"/>
  <c r="D955" i="1"/>
  <c r="C955" i="1"/>
  <c r="D954" i="1"/>
  <c r="G954" i="1" s="1"/>
  <c r="C954" i="1"/>
  <c r="D953" i="1"/>
  <c r="C953" i="1"/>
  <c r="D952" i="1"/>
  <c r="C952" i="1"/>
  <c r="D951" i="1"/>
  <c r="C951" i="1"/>
  <c r="D950" i="1"/>
  <c r="C950" i="1"/>
  <c r="H950" i="1" s="1"/>
  <c r="D949" i="1"/>
  <c r="C949" i="1"/>
  <c r="D948" i="1"/>
  <c r="C948" i="1"/>
  <c r="D947" i="1"/>
  <c r="C947" i="1"/>
  <c r="D946" i="1"/>
  <c r="C946" i="1"/>
  <c r="D945" i="1"/>
  <c r="C945" i="1"/>
  <c r="G944" i="1"/>
  <c r="D944" i="1"/>
  <c r="C944" i="1"/>
  <c r="H944" i="1" s="1"/>
  <c r="D943" i="1"/>
  <c r="C943" i="1"/>
  <c r="G942" i="1"/>
  <c r="D942" i="1"/>
  <c r="C942" i="1"/>
  <c r="D941" i="1"/>
  <c r="C941" i="1"/>
  <c r="D940" i="1"/>
  <c r="C940" i="1"/>
  <c r="D939" i="1"/>
  <c r="C939" i="1"/>
  <c r="D938" i="1"/>
  <c r="G938" i="1" s="1"/>
  <c r="C938" i="1"/>
  <c r="D937" i="1"/>
  <c r="C937" i="1"/>
  <c r="D936" i="1"/>
  <c r="C936" i="1"/>
  <c r="D935" i="1"/>
  <c r="C935" i="1"/>
  <c r="D934" i="1"/>
  <c r="C934" i="1"/>
  <c r="H934" i="1" s="1"/>
  <c r="D933" i="1"/>
  <c r="C933" i="1"/>
  <c r="D932" i="1"/>
  <c r="C932" i="1"/>
  <c r="D931" i="1"/>
  <c r="C931" i="1"/>
  <c r="D930" i="1"/>
  <c r="C930" i="1"/>
  <c r="D929" i="1"/>
  <c r="C929" i="1"/>
  <c r="G928" i="1"/>
  <c r="D928" i="1"/>
  <c r="C928" i="1"/>
  <c r="H928" i="1" s="1"/>
  <c r="D927" i="1"/>
  <c r="C927" i="1"/>
  <c r="G926" i="1"/>
  <c r="D926" i="1"/>
  <c r="C926" i="1"/>
  <c r="D925" i="1"/>
  <c r="C925" i="1"/>
  <c r="D924" i="1"/>
  <c r="G924" i="1" s="1"/>
  <c r="C924" i="1"/>
  <c r="D923" i="1"/>
  <c r="C923" i="1"/>
  <c r="D922" i="1"/>
  <c r="G922" i="1" s="1"/>
  <c r="C922" i="1"/>
  <c r="D921" i="1"/>
  <c r="C921" i="1"/>
  <c r="D920" i="1"/>
  <c r="C920" i="1"/>
  <c r="D919" i="1"/>
  <c r="C919" i="1"/>
  <c r="D918" i="1"/>
  <c r="C918" i="1"/>
  <c r="H918" i="1" s="1"/>
  <c r="D917" i="1"/>
  <c r="C917" i="1"/>
  <c r="D916" i="1"/>
  <c r="C916" i="1"/>
  <c r="D915" i="1"/>
  <c r="C915" i="1"/>
  <c r="D914" i="1"/>
  <c r="C914" i="1"/>
  <c r="D913" i="1"/>
  <c r="C913" i="1"/>
  <c r="G912" i="1"/>
  <c r="D912" i="1"/>
  <c r="C912" i="1"/>
  <c r="H912" i="1" s="1"/>
  <c r="D911" i="1"/>
  <c r="C911" i="1"/>
  <c r="G910" i="1"/>
  <c r="D910" i="1"/>
  <c r="C910" i="1"/>
  <c r="D909" i="1"/>
  <c r="C909" i="1"/>
  <c r="D908" i="1"/>
  <c r="G908" i="1" s="1"/>
  <c r="C908" i="1"/>
  <c r="D907" i="1"/>
  <c r="C907" i="1"/>
  <c r="D906" i="1"/>
  <c r="G906" i="1" s="1"/>
  <c r="C906" i="1"/>
  <c r="D905" i="1"/>
  <c r="C905" i="1"/>
  <c r="D904" i="1"/>
  <c r="C904" i="1"/>
  <c r="D903" i="1"/>
  <c r="C903" i="1"/>
  <c r="D902" i="1"/>
  <c r="C902" i="1"/>
  <c r="H902" i="1" s="1"/>
  <c r="D901" i="1"/>
  <c r="C901" i="1"/>
  <c r="D900" i="1"/>
  <c r="C900" i="1"/>
  <c r="D899" i="1"/>
  <c r="C899" i="1"/>
  <c r="D898" i="1"/>
  <c r="C898" i="1"/>
  <c r="D897" i="1"/>
  <c r="C897" i="1"/>
  <c r="G896" i="1"/>
  <c r="D896" i="1"/>
  <c r="C896" i="1"/>
  <c r="H896" i="1" s="1"/>
  <c r="D895" i="1"/>
  <c r="C895" i="1"/>
  <c r="G894" i="1"/>
  <c r="D894" i="1"/>
  <c r="C894" i="1"/>
  <c r="D893" i="1"/>
  <c r="C893" i="1"/>
  <c r="D892" i="1"/>
  <c r="G892" i="1" s="1"/>
  <c r="C892" i="1"/>
  <c r="D891" i="1"/>
  <c r="C891" i="1"/>
  <c r="D890" i="1"/>
  <c r="G890" i="1" s="1"/>
  <c r="C890" i="1"/>
  <c r="D889" i="1"/>
  <c r="C889" i="1"/>
  <c r="D888" i="1"/>
  <c r="C888" i="1"/>
  <c r="D887" i="1"/>
  <c r="C887" i="1"/>
  <c r="D886" i="1"/>
  <c r="G886" i="1" s="1"/>
  <c r="C886" i="1"/>
  <c r="H886" i="1" s="1"/>
  <c r="D885" i="1"/>
  <c r="C885" i="1"/>
  <c r="G884" i="1"/>
  <c r="D884" i="1"/>
  <c r="C884" i="1"/>
  <c r="H884" i="1" s="1"/>
  <c r="D883" i="1"/>
  <c r="C883" i="1"/>
  <c r="D882" i="1"/>
  <c r="C882" i="1"/>
  <c r="G882" i="1" s="1"/>
  <c r="D881" i="1"/>
  <c r="C881" i="1"/>
  <c r="D880" i="1"/>
  <c r="C880" i="1"/>
  <c r="H880" i="1" s="1"/>
  <c r="D879" i="1"/>
  <c r="C879" i="1"/>
  <c r="D878" i="1"/>
  <c r="G878" i="1" s="1"/>
  <c r="C878" i="1"/>
  <c r="H878" i="1" s="1"/>
  <c r="D877" i="1"/>
  <c r="C877" i="1"/>
  <c r="G876" i="1"/>
  <c r="D876" i="1"/>
  <c r="C876" i="1"/>
  <c r="H876" i="1" s="1"/>
  <c r="D875" i="1"/>
  <c r="C875" i="1"/>
  <c r="H874" i="1"/>
  <c r="D874" i="1"/>
  <c r="C874" i="1"/>
  <c r="G874" i="1" s="1"/>
  <c r="D873" i="1"/>
  <c r="C873" i="1"/>
  <c r="D872" i="1"/>
  <c r="C872" i="1"/>
  <c r="D871" i="1"/>
  <c r="C871" i="1"/>
  <c r="D870" i="1"/>
  <c r="G870" i="1" s="1"/>
  <c r="C870" i="1"/>
  <c r="H870" i="1" s="1"/>
  <c r="D869" i="1"/>
  <c r="C869" i="1"/>
  <c r="G868" i="1"/>
  <c r="D868" i="1"/>
  <c r="C868" i="1"/>
  <c r="H868" i="1" s="1"/>
  <c r="D867" i="1"/>
  <c r="C867" i="1"/>
  <c r="D866" i="1"/>
  <c r="C866" i="1"/>
  <c r="G866" i="1" s="1"/>
  <c r="D865" i="1"/>
  <c r="C865" i="1"/>
  <c r="D864" i="1"/>
  <c r="C864" i="1"/>
  <c r="H864" i="1" s="1"/>
  <c r="D863" i="1"/>
  <c r="C863" i="1"/>
  <c r="D862" i="1"/>
  <c r="G862" i="1" s="1"/>
  <c r="C862" i="1"/>
  <c r="H862" i="1" s="1"/>
  <c r="D861" i="1"/>
  <c r="C861" i="1"/>
  <c r="G860" i="1"/>
  <c r="D860" i="1"/>
  <c r="C860" i="1"/>
  <c r="H860" i="1" s="1"/>
  <c r="D859" i="1"/>
  <c r="C859" i="1"/>
  <c r="H858" i="1"/>
  <c r="D858" i="1"/>
  <c r="C858" i="1"/>
  <c r="G858" i="1" s="1"/>
  <c r="D857" i="1"/>
  <c r="C857" i="1"/>
  <c r="D856" i="1"/>
  <c r="C856" i="1"/>
  <c r="D855" i="1"/>
  <c r="C855" i="1"/>
  <c r="D854" i="1"/>
  <c r="G854" i="1" s="1"/>
  <c r="C854" i="1"/>
  <c r="H854" i="1" s="1"/>
  <c r="D853" i="1"/>
  <c r="C853" i="1"/>
  <c r="G852" i="1"/>
  <c r="D852" i="1"/>
  <c r="C852" i="1"/>
  <c r="H852" i="1" s="1"/>
  <c r="D851" i="1"/>
  <c r="C851" i="1"/>
  <c r="D850" i="1"/>
  <c r="C850" i="1"/>
  <c r="G850" i="1" s="1"/>
  <c r="D849" i="1"/>
  <c r="C849" i="1"/>
  <c r="D848" i="1"/>
  <c r="C848" i="1"/>
  <c r="H848" i="1" s="1"/>
  <c r="D847" i="1"/>
  <c r="C847" i="1"/>
  <c r="D846" i="1"/>
  <c r="G846" i="1" s="1"/>
  <c r="C846" i="1"/>
  <c r="H846" i="1" s="1"/>
  <c r="D845" i="1"/>
  <c r="C845" i="1"/>
  <c r="G844" i="1"/>
  <c r="D844" i="1"/>
  <c r="C844" i="1"/>
  <c r="H844" i="1" s="1"/>
  <c r="D843" i="1"/>
  <c r="C843" i="1"/>
  <c r="H842" i="1"/>
  <c r="D842" i="1"/>
  <c r="C842" i="1"/>
  <c r="G842" i="1" s="1"/>
  <c r="D841" i="1"/>
  <c r="C841" i="1"/>
  <c r="D840" i="1"/>
  <c r="C840" i="1"/>
  <c r="D839" i="1"/>
  <c r="C839" i="1"/>
  <c r="D838" i="1"/>
  <c r="G838" i="1" s="1"/>
  <c r="C838" i="1"/>
  <c r="H838" i="1" s="1"/>
  <c r="D837" i="1"/>
  <c r="C837" i="1"/>
  <c r="G836" i="1"/>
  <c r="D836" i="1"/>
  <c r="C836" i="1"/>
  <c r="H836" i="1" s="1"/>
  <c r="D835" i="1"/>
  <c r="C835" i="1"/>
  <c r="D834" i="1"/>
  <c r="C834" i="1"/>
  <c r="G834" i="1" s="1"/>
  <c r="D833" i="1"/>
  <c r="C833" i="1"/>
  <c r="D832" i="1"/>
  <c r="C832" i="1"/>
  <c r="H832" i="1" s="1"/>
  <c r="D831" i="1"/>
  <c r="C831" i="1"/>
  <c r="D830" i="1"/>
  <c r="G830" i="1" s="1"/>
  <c r="C830" i="1"/>
  <c r="H830" i="1" s="1"/>
  <c r="D829" i="1"/>
  <c r="C829" i="1"/>
  <c r="G828" i="1"/>
  <c r="D828" i="1"/>
  <c r="C828" i="1"/>
  <c r="H828" i="1" s="1"/>
  <c r="D827" i="1"/>
  <c r="C827" i="1"/>
  <c r="H826" i="1"/>
  <c r="D826" i="1"/>
  <c r="C826" i="1"/>
  <c r="G826" i="1" s="1"/>
  <c r="D825" i="1"/>
  <c r="C825" i="1"/>
  <c r="D824" i="1"/>
  <c r="C824" i="1"/>
  <c r="D823" i="1"/>
  <c r="C823" i="1"/>
  <c r="D822" i="1"/>
  <c r="G822" i="1" s="1"/>
  <c r="C822" i="1"/>
  <c r="H822" i="1" s="1"/>
  <c r="D821" i="1"/>
  <c r="C821" i="1"/>
  <c r="G820" i="1"/>
  <c r="D820" i="1"/>
  <c r="C820" i="1"/>
  <c r="H820" i="1" s="1"/>
  <c r="D819" i="1"/>
  <c r="C819" i="1"/>
  <c r="D818" i="1"/>
  <c r="C818" i="1"/>
  <c r="G818" i="1" s="1"/>
  <c r="D817" i="1"/>
  <c r="C817" i="1"/>
  <c r="D816" i="1"/>
  <c r="C816" i="1"/>
  <c r="H816" i="1" s="1"/>
  <c r="D815" i="1"/>
  <c r="C815" i="1"/>
  <c r="D814" i="1"/>
  <c r="G814" i="1" s="1"/>
  <c r="C814" i="1"/>
  <c r="H814" i="1" s="1"/>
  <c r="D813" i="1"/>
  <c r="C813" i="1"/>
  <c r="G812" i="1"/>
  <c r="D812" i="1"/>
  <c r="C812" i="1"/>
  <c r="H812" i="1" s="1"/>
  <c r="D811" i="1"/>
  <c r="C811" i="1"/>
  <c r="H810" i="1"/>
  <c r="D810" i="1"/>
  <c r="C810" i="1"/>
  <c r="G810" i="1" s="1"/>
  <c r="D809" i="1"/>
  <c r="C809" i="1"/>
  <c r="D808" i="1"/>
  <c r="C808" i="1"/>
  <c r="D807" i="1"/>
  <c r="C807" i="1"/>
  <c r="D806" i="1"/>
  <c r="G806" i="1" s="1"/>
  <c r="C806" i="1"/>
  <c r="H806" i="1" s="1"/>
  <c r="D805" i="1"/>
  <c r="C805" i="1"/>
  <c r="G804" i="1"/>
  <c r="D804" i="1"/>
  <c r="C804" i="1"/>
  <c r="H804" i="1" s="1"/>
  <c r="D803" i="1"/>
  <c r="C803" i="1"/>
  <c r="D802" i="1"/>
  <c r="C802" i="1"/>
  <c r="G802" i="1" s="1"/>
  <c r="D801" i="1"/>
  <c r="C801" i="1"/>
  <c r="D800" i="1"/>
  <c r="C800" i="1"/>
  <c r="H800" i="1" s="1"/>
  <c r="D799" i="1"/>
  <c r="C799" i="1"/>
  <c r="D798" i="1"/>
  <c r="G798" i="1" s="1"/>
  <c r="C798" i="1"/>
  <c r="H798" i="1" s="1"/>
  <c r="D797" i="1"/>
  <c r="C797" i="1"/>
  <c r="G796" i="1"/>
  <c r="D796" i="1"/>
  <c r="C796" i="1"/>
  <c r="H796" i="1" s="1"/>
  <c r="D795" i="1"/>
  <c r="C795" i="1"/>
  <c r="H794" i="1"/>
  <c r="D794" i="1"/>
  <c r="C794" i="1"/>
  <c r="G794" i="1" s="1"/>
  <c r="D793" i="1"/>
  <c r="C793" i="1"/>
  <c r="D792" i="1"/>
  <c r="C792" i="1"/>
  <c r="D791" i="1"/>
  <c r="C791" i="1"/>
  <c r="D790" i="1"/>
  <c r="G790" i="1" s="1"/>
  <c r="C790" i="1"/>
  <c r="H790" i="1" s="1"/>
  <c r="D789" i="1"/>
  <c r="C789" i="1"/>
  <c r="G788" i="1"/>
  <c r="D788" i="1"/>
  <c r="C788" i="1"/>
  <c r="H788" i="1" s="1"/>
  <c r="D787" i="1"/>
  <c r="C787" i="1"/>
  <c r="D786" i="1"/>
  <c r="C786" i="1"/>
  <c r="G786" i="1" s="1"/>
  <c r="D785" i="1"/>
  <c r="C785" i="1"/>
  <c r="D784" i="1"/>
  <c r="C784" i="1"/>
  <c r="H784" i="1" s="1"/>
  <c r="D783" i="1"/>
  <c r="C783" i="1"/>
  <c r="D782" i="1"/>
  <c r="G782" i="1" s="1"/>
  <c r="C782" i="1"/>
  <c r="H782" i="1" s="1"/>
  <c r="D781" i="1"/>
  <c r="C781" i="1"/>
  <c r="G780" i="1"/>
  <c r="D780" i="1"/>
  <c r="C780" i="1"/>
  <c r="H780" i="1" s="1"/>
  <c r="D779" i="1"/>
  <c r="C779" i="1"/>
  <c r="H778" i="1"/>
  <c r="D778" i="1"/>
  <c r="C778" i="1"/>
  <c r="G778" i="1" s="1"/>
  <c r="D777" i="1"/>
  <c r="C777" i="1"/>
  <c r="D776" i="1"/>
  <c r="C776" i="1"/>
  <c r="D775" i="1"/>
  <c r="C775" i="1"/>
  <c r="D774" i="1"/>
  <c r="G774" i="1" s="1"/>
  <c r="C774" i="1"/>
  <c r="H774" i="1" s="1"/>
  <c r="D773" i="1"/>
  <c r="C773" i="1"/>
  <c r="G772" i="1"/>
  <c r="D772" i="1"/>
  <c r="C772" i="1"/>
  <c r="H772" i="1" s="1"/>
  <c r="D771" i="1"/>
  <c r="C771" i="1"/>
  <c r="D770" i="1"/>
  <c r="C770" i="1"/>
  <c r="G770" i="1" s="1"/>
  <c r="D769" i="1"/>
  <c r="C769" i="1"/>
  <c r="D768" i="1"/>
  <c r="C768" i="1"/>
  <c r="H768" i="1" s="1"/>
  <c r="D767" i="1"/>
  <c r="C767" i="1"/>
  <c r="D766" i="1"/>
  <c r="G766" i="1" s="1"/>
  <c r="C766" i="1"/>
  <c r="H766" i="1" s="1"/>
  <c r="D765" i="1"/>
  <c r="C765" i="1"/>
  <c r="G764" i="1"/>
  <c r="D764" i="1"/>
  <c r="C764" i="1"/>
  <c r="H764" i="1" s="1"/>
  <c r="D763" i="1"/>
  <c r="C763" i="1"/>
  <c r="H762" i="1"/>
  <c r="D762" i="1"/>
  <c r="C762" i="1"/>
  <c r="G762" i="1" s="1"/>
  <c r="D761" i="1"/>
  <c r="C761" i="1"/>
  <c r="H761" i="1" s="1"/>
  <c r="G760" i="1"/>
  <c r="D760" i="1"/>
  <c r="H760" i="1" s="1"/>
  <c r="C760" i="1"/>
  <c r="G759" i="1"/>
  <c r="D759" i="1"/>
  <c r="C759" i="1"/>
  <c r="H759" i="1" s="1"/>
  <c r="D758" i="1"/>
  <c r="C758" i="1"/>
  <c r="H758" i="1" s="1"/>
  <c r="D757" i="1"/>
  <c r="C757" i="1"/>
  <c r="D756" i="1"/>
  <c r="C756" i="1"/>
  <c r="D755" i="1"/>
  <c r="C755" i="1"/>
  <c r="D754" i="1"/>
  <c r="G754" i="1" s="1"/>
  <c r="C754" i="1"/>
  <c r="H754" i="1" s="1"/>
  <c r="G753" i="1"/>
  <c r="D753" i="1"/>
  <c r="C753" i="1"/>
  <c r="H752" i="1"/>
  <c r="D752" i="1"/>
  <c r="C752" i="1"/>
  <c r="G752" i="1" s="1"/>
  <c r="G751" i="1"/>
  <c r="D751" i="1"/>
  <c r="H751" i="1" s="1"/>
  <c r="C751" i="1"/>
  <c r="H750" i="1"/>
  <c r="D750" i="1"/>
  <c r="C750" i="1"/>
  <c r="G750" i="1" s="1"/>
  <c r="G749" i="1"/>
  <c r="D749" i="1"/>
  <c r="H749" i="1" s="1"/>
  <c r="C749" i="1"/>
  <c r="H748" i="1"/>
  <c r="D748" i="1"/>
  <c r="C748" i="1"/>
  <c r="G748" i="1" s="1"/>
  <c r="G747" i="1"/>
  <c r="D747" i="1"/>
  <c r="H747" i="1" s="1"/>
  <c r="C747" i="1"/>
  <c r="H746" i="1"/>
  <c r="D746" i="1"/>
  <c r="C746" i="1"/>
  <c r="G746" i="1" s="1"/>
  <c r="G745" i="1"/>
  <c r="D745" i="1"/>
  <c r="H745" i="1" s="1"/>
  <c r="C745" i="1"/>
  <c r="H744" i="1"/>
  <c r="D744" i="1"/>
  <c r="C744" i="1"/>
  <c r="G744" i="1" s="1"/>
  <c r="G743" i="1"/>
  <c r="D743" i="1"/>
  <c r="H743" i="1" s="1"/>
  <c r="C743" i="1"/>
  <c r="H742" i="1"/>
  <c r="D742" i="1"/>
  <c r="C742" i="1"/>
  <c r="G742" i="1" s="1"/>
  <c r="G741" i="1"/>
  <c r="D741" i="1"/>
  <c r="H741" i="1" s="1"/>
  <c r="C741" i="1"/>
  <c r="H740" i="1"/>
  <c r="D740" i="1"/>
  <c r="C740" i="1"/>
  <c r="G740" i="1" s="1"/>
  <c r="G739" i="1"/>
  <c r="D739" i="1"/>
  <c r="H739" i="1" s="1"/>
  <c r="C739" i="1"/>
  <c r="H738" i="1"/>
  <c r="D738" i="1"/>
  <c r="C738" i="1"/>
  <c r="G738" i="1" s="1"/>
  <c r="G737" i="1"/>
  <c r="D737" i="1"/>
  <c r="H737" i="1" s="1"/>
  <c r="C737" i="1"/>
  <c r="H736" i="1"/>
  <c r="D736" i="1"/>
  <c r="C736" i="1"/>
  <c r="G736" i="1" s="1"/>
  <c r="G735" i="1"/>
  <c r="D735" i="1"/>
  <c r="H735" i="1" s="1"/>
  <c r="C735" i="1"/>
  <c r="H734" i="1"/>
  <c r="D734" i="1"/>
  <c r="C734" i="1"/>
  <c r="G734" i="1" s="1"/>
  <c r="G733" i="1"/>
  <c r="D733" i="1"/>
  <c r="H733" i="1" s="1"/>
  <c r="C733" i="1"/>
  <c r="H732" i="1"/>
  <c r="D732" i="1"/>
  <c r="C732" i="1"/>
  <c r="G732" i="1" s="1"/>
  <c r="G731" i="1"/>
  <c r="D731" i="1"/>
  <c r="H731" i="1" s="1"/>
  <c r="C731" i="1"/>
  <c r="H730" i="1"/>
  <c r="D730" i="1"/>
  <c r="C730" i="1"/>
  <c r="G730" i="1" s="1"/>
  <c r="G729" i="1"/>
  <c r="D729" i="1"/>
  <c r="H729" i="1" s="1"/>
  <c r="C729" i="1"/>
  <c r="H728" i="1"/>
  <c r="D728" i="1"/>
  <c r="C728" i="1"/>
  <c r="G728" i="1" s="1"/>
  <c r="G727" i="1"/>
  <c r="D727" i="1"/>
  <c r="H727" i="1" s="1"/>
  <c r="C727" i="1"/>
  <c r="H726" i="1"/>
  <c r="D726" i="1"/>
  <c r="C726" i="1"/>
  <c r="G726" i="1" s="1"/>
  <c r="G725" i="1"/>
  <c r="D725" i="1"/>
  <c r="H725" i="1" s="1"/>
  <c r="C725" i="1"/>
  <c r="H724" i="1"/>
  <c r="D724" i="1"/>
  <c r="C724" i="1"/>
  <c r="G724" i="1" s="1"/>
  <c r="G723" i="1"/>
  <c r="D723" i="1"/>
  <c r="H723" i="1" s="1"/>
  <c r="C723" i="1"/>
  <c r="H722" i="1"/>
  <c r="D722" i="1"/>
  <c r="C722" i="1"/>
  <c r="G722" i="1" s="1"/>
  <c r="G721" i="1"/>
  <c r="D721" i="1"/>
  <c r="H721" i="1" s="1"/>
  <c r="C721" i="1"/>
  <c r="H720" i="1"/>
  <c r="D720" i="1"/>
  <c r="C720" i="1"/>
  <c r="G720" i="1" s="1"/>
  <c r="G719" i="1"/>
  <c r="D719" i="1"/>
  <c r="H719" i="1" s="1"/>
  <c r="C719" i="1"/>
  <c r="H718" i="1"/>
  <c r="D718" i="1"/>
  <c r="C718" i="1"/>
  <c r="G718" i="1" s="1"/>
  <c r="G717" i="1"/>
  <c r="D717" i="1"/>
  <c r="H717" i="1" s="1"/>
  <c r="C717" i="1"/>
  <c r="H716" i="1"/>
  <c r="D716" i="1"/>
  <c r="C716" i="1"/>
  <c r="G716" i="1" s="1"/>
  <c r="G715" i="1"/>
  <c r="D715" i="1"/>
  <c r="H715" i="1" s="1"/>
  <c r="C715" i="1"/>
  <c r="H714" i="1"/>
  <c r="D714" i="1"/>
  <c r="C714" i="1"/>
  <c r="G714" i="1" s="1"/>
  <c r="G713" i="1"/>
  <c r="D713" i="1"/>
  <c r="H713" i="1" s="1"/>
  <c r="C713" i="1"/>
  <c r="H712" i="1"/>
  <c r="D712" i="1"/>
  <c r="C712" i="1"/>
  <c r="G712" i="1" s="1"/>
  <c r="G711" i="1"/>
  <c r="D711" i="1"/>
  <c r="H711" i="1" s="1"/>
  <c r="C711" i="1"/>
  <c r="H710" i="1"/>
  <c r="D710" i="1"/>
  <c r="C710" i="1"/>
  <c r="G710" i="1" s="1"/>
  <c r="G709" i="1"/>
  <c r="D709" i="1"/>
  <c r="H709" i="1" s="1"/>
  <c r="C709" i="1"/>
  <c r="H708" i="1"/>
  <c r="D708" i="1"/>
  <c r="C708" i="1"/>
  <c r="G708" i="1" s="1"/>
  <c r="G707" i="1"/>
  <c r="D707" i="1"/>
  <c r="H707" i="1" s="1"/>
  <c r="C707" i="1"/>
  <c r="H706" i="1"/>
  <c r="D706" i="1"/>
  <c r="C706" i="1"/>
  <c r="G706" i="1" s="1"/>
  <c r="G705" i="1"/>
  <c r="D705" i="1"/>
  <c r="H705" i="1" s="1"/>
  <c r="C705" i="1"/>
  <c r="H704" i="1"/>
  <c r="D704" i="1"/>
  <c r="C704" i="1"/>
  <c r="G704" i="1" s="1"/>
  <c r="G703" i="1"/>
  <c r="D703" i="1"/>
  <c r="H703" i="1" s="1"/>
  <c r="C703" i="1"/>
  <c r="H702" i="1"/>
  <c r="D702" i="1"/>
  <c r="C702" i="1"/>
  <c r="G702" i="1" s="1"/>
  <c r="G701" i="1"/>
  <c r="D701" i="1"/>
  <c r="H701" i="1" s="1"/>
  <c r="C701" i="1"/>
  <c r="H700" i="1"/>
  <c r="D700" i="1"/>
  <c r="C700" i="1"/>
  <c r="G700" i="1" s="1"/>
  <c r="G699" i="1"/>
  <c r="D699" i="1"/>
  <c r="H699" i="1" s="1"/>
  <c r="C699" i="1"/>
  <c r="H698" i="1"/>
  <c r="D698" i="1"/>
  <c r="C698" i="1"/>
  <c r="G698" i="1" s="1"/>
  <c r="G697" i="1"/>
  <c r="D697" i="1"/>
  <c r="H697" i="1" s="1"/>
  <c r="C697" i="1"/>
  <c r="H696" i="1"/>
  <c r="D696" i="1"/>
  <c r="C696" i="1"/>
  <c r="G696" i="1" s="1"/>
  <c r="G695" i="1"/>
  <c r="D695" i="1"/>
  <c r="H695" i="1" s="1"/>
  <c r="C695" i="1"/>
  <c r="H694" i="1"/>
  <c r="D694" i="1"/>
  <c r="C694" i="1"/>
  <c r="G694" i="1" s="1"/>
  <c r="G693" i="1"/>
  <c r="D693" i="1"/>
  <c r="H693" i="1" s="1"/>
  <c r="C693" i="1"/>
  <c r="H692" i="1"/>
  <c r="D692" i="1"/>
  <c r="C692" i="1"/>
  <c r="G692" i="1" s="1"/>
  <c r="G691" i="1"/>
  <c r="D691" i="1"/>
  <c r="H691" i="1" s="1"/>
  <c r="C691" i="1"/>
  <c r="H690" i="1"/>
  <c r="D690" i="1"/>
  <c r="C690" i="1"/>
  <c r="G690" i="1" s="1"/>
  <c r="G689" i="1"/>
  <c r="D689" i="1"/>
  <c r="H689" i="1" s="1"/>
  <c r="C689" i="1"/>
  <c r="H688" i="1"/>
  <c r="D688" i="1"/>
  <c r="C688" i="1"/>
  <c r="G688" i="1" s="1"/>
  <c r="G687" i="1"/>
  <c r="D687" i="1"/>
  <c r="H687" i="1" s="1"/>
  <c r="C687" i="1"/>
  <c r="H686" i="1"/>
  <c r="D686" i="1"/>
  <c r="C686" i="1"/>
  <c r="G686" i="1" s="1"/>
  <c r="G685" i="1"/>
  <c r="D685" i="1"/>
  <c r="H685" i="1" s="1"/>
  <c r="C685" i="1"/>
  <c r="H684" i="1"/>
  <c r="D684" i="1"/>
  <c r="C684" i="1"/>
  <c r="G684" i="1" s="1"/>
  <c r="G683" i="1"/>
  <c r="D683" i="1"/>
  <c r="H683" i="1" s="1"/>
  <c r="C683" i="1"/>
  <c r="H682" i="1"/>
  <c r="D682" i="1"/>
  <c r="C682" i="1"/>
  <c r="G682" i="1" s="1"/>
  <c r="G681" i="1"/>
  <c r="D681" i="1"/>
  <c r="H681" i="1" s="1"/>
  <c r="C681" i="1"/>
  <c r="H680" i="1"/>
  <c r="D680" i="1"/>
  <c r="C680" i="1"/>
  <c r="G680" i="1" s="1"/>
  <c r="G679" i="1"/>
  <c r="D679" i="1"/>
  <c r="H679" i="1" s="1"/>
  <c r="C679" i="1"/>
  <c r="H678" i="1"/>
  <c r="D678" i="1"/>
  <c r="C678" i="1"/>
  <c r="G678" i="1" s="1"/>
  <c r="G677" i="1"/>
  <c r="D677" i="1"/>
  <c r="H677" i="1" s="1"/>
  <c r="C677" i="1"/>
  <c r="H676" i="1"/>
  <c r="D676" i="1"/>
  <c r="C676" i="1"/>
  <c r="G676" i="1" s="1"/>
  <c r="G675" i="1"/>
  <c r="D675" i="1"/>
  <c r="H675" i="1" s="1"/>
  <c r="C675" i="1"/>
  <c r="H674" i="1"/>
  <c r="D674" i="1"/>
  <c r="C674" i="1"/>
  <c r="G674" i="1" s="1"/>
  <c r="G673" i="1"/>
  <c r="D673" i="1"/>
  <c r="H673" i="1" s="1"/>
  <c r="C673" i="1"/>
  <c r="H672" i="1"/>
  <c r="D672" i="1"/>
  <c r="C672" i="1"/>
  <c r="G672" i="1" s="1"/>
  <c r="G671" i="1"/>
  <c r="D671" i="1"/>
  <c r="H671" i="1" s="1"/>
  <c r="C671" i="1"/>
  <c r="H670" i="1"/>
  <c r="D670" i="1"/>
  <c r="C670" i="1"/>
  <c r="G670" i="1" s="1"/>
  <c r="G669" i="1"/>
  <c r="D669" i="1"/>
  <c r="H669" i="1" s="1"/>
  <c r="C669" i="1"/>
  <c r="H668" i="1"/>
  <c r="D668" i="1"/>
  <c r="C668" i="1"/>
  <c r="G668" i="1" s="1"/>
  <c r="G667" i="1"/>
  <c r="D667" i="1"/>
  <c r="H667" i="1" s="1"/>
  <c r="C667" i="1"/>
  <c r="H666" i="1"/>
  <c r="D666" i="1"/>
  <c r="C666" i="1"/>
  <c r="G666" i="1" s="1"/>
  <c r="G665" i="1"/>
  <c r="D665" i="1"/>
  <c r="H665" i="1" s="1"/>
  <c r="C665" i="1"/>
  <c r="H664" i="1"/>
  <c r="D664" i="1"/>
  <c r="C664" i="1"/>
  <c r="G664" i="1" s="1"/>
  <c r="G663" i="1"/>
  <c r="D663" i="1"/>
  <c r="H663" i="1" s="1"/>
  <c r="C663" i="1"/>
  <c r="H662" i="1"/>
  <c r="D662" i="1"/>
  <c r="C662" i="1"/>
  <c r="G662" i="1" s="1"/>
  <c r="G661" i="1"/>
  <c r="D661" i="1"/>
  <c r="H661" i="1" s="1"/>
  <c r="C661" i="1"/>
  <c r="H660" i="1"/>
  <c r="D660" i="1"/>
  <c r="C660" i="1"/>
  <c r="G660" i="1" s="1"/>
  <c r="G659" i="1"/>
  <c r="D659" i="1"/>
  <c r="H659" i="1" s="1"/>
  <c r="C659" i="1"/>
  <c r="H658" i="1"/>
  <c r="D658" i="1"/>
  <c r="C658" i="1"/>
  <c r="G658" i="1" s="1"/>
  <c r="G657" i="1"/>
  <c r="D657" i="1"/>
  <c r="H657" i="1" s="1"/>
  <c r="C657" i="1"/>
  <c r="H656" i="1"/>
  <c r="D656" i="1"/>
  <c r="C656" i="1"/>
  <c r="G656" i="1" s="1"/>
  <c r="G655" i="1"/>
  <c r="D655" i="1"/>
  <c r="H655" i="1" s="1"/>
  <c r="C655" i="1"/>
  <c r="H654" i="1"/>
  <c r="D654" i="1"/>
  <c r="C654" i="1"/>
  <c r="G654" i="1" s="1"/>
  <c r="G653" i="1"/>
  <c r="D653" i="1"/>
  <c r="H653" i="1" s="1"/>
  <c r="C653" i="1"/>
  <c r="H652" i="1"/>
  <c r="D652" i="1"/>
  <c r="C652" i="1"/>
  <c r="G652" i="1" s="1"/>
  <c r="G651" i="1"/>
  <c r="D651" i="1"/>
  <c r="H651" i="1" s="1"/>
  <c r="C651" i="1"/>
  <c r="H650" i="1"/>
  <c r="D650" i="1"/>
  <c r="C650" i="1"/>
  <c r="G650" i="1" s="1"/>
  <c r="G649" i="1"/>
  <c r="D649" i="1"/>
  <c r="H649" i="1" s="1"/>
  <c r="C649" i="1"/>
  <c r="H648" i="1"/>
  <c r="D648" i="1"/>
  <c r="C648" i="1"/>
  <c r="G648" i="1" s="1"/>
  <c r="G647" i="1"/>
  <c r="D647" i="1"/>
  <c r="H647" i="1" s="1"/>
  <c r="C647" i="1"/>
  <c r="H646" i="1"/>
  <c r="D646" i="1"/>
  <c r="C646" i="1"/>
  <c r="G646" i="1" s="1"/>
  <c r="G645" i="1"/>
  <c r="D645" i="1"/>
  <c r="H645" i="1" s="1"/>
  <c r="C645" i="1"/>
  <c r="C642" i="1"/>
  <c r="C641" i="1"/>
  <c r="H636" i="1"/>
  <c r="D636" i="1"/>
  <c r="C636" i="1"/>
  <c r="G636" i="1" s="1"/>
  <c r="G635" i="1"/>
  <c r="D635" i="1"/>
  <c r="H635" i="1" s="1"/>
  <c r="C635" i="1"/>
  <c r="H632" i="1"/>
  <c r="D632" i="1"/>
  <c r="C632" i="1"/>
  <c r="G632" i="1" s="1"/>
  <c r="G631" i="1"/>
  <c r="D631" i="1"/>
  <c r="H631" i="1" s="1"/>
  <c r="C631" i="1"/>
  <c r="H630" i="1"/>
  <c r="D630" i="1"/>
  <c r="C630" i="1"/>
  <c r="G630" i="1" s="1"/>
  <c r="G629" i="1"/>
  <c r="D629" i="1"/>
  <c r="H629" i="1" s="1"/>
  <c r="C629" i="1"/>
  <c r="H628" i="1"/>
  <c r="D628" i="1"/>
  <c r="C628" i="1"/>
  <c r="G628" i="1" s="1"/>
  <c r="G627" i="1"/>
  <c r="D627" i="1"/>
  <c r="H627" i="1" s="1"/>
  <c r="C627" i="1"/>
  <c r="H626" i="1"/>
  <c r="D626" i="1"/>
  <c r="C626" i="1"/>
  <c r="G626" i="1" s="1"/>
  <c r="G625" i="1"/>
  <c r="D625" i="1"/>
  <c r="H625" i="1" s="1"/>
  <c r="C625" i="1"/>
  <c r="H624" i="1"/>
  <c r="D624" i="1"/>
  <c r="C624" i="1"/>
  <c r="G624" i="1" s="1"/>
  <c r="D623" i="1"/>
  <c r="H622" i="1"/>
  <c r="D622" i="1"/>
  <c r="C622" i="1"/>
  <c r="G622" i="1" s="1"/>
  <c r="G621" i="1"/>
  <c r="D621" i="1"/>
  <c r="H621" i="1" s="1"/>
  <c r="C621" i="1"/>
  <c r="H620" i="1"/>
  <c r="D620" i="1"/>
  <c r="C620" i="1"/>
  <c r="G620" i="1" s="1"/>
  <c r="H619" i="1"/>
  <c r="G619" i="1"/>
  <c r="D619" i="1"/>
  <c r="C619" i="1"/>
  <c r="H618" i="1"/>
  <c r="D618" i="1"/>
  <c r="C618" i="1"/>
  <c r="G618" i="1" s="1"/>
  <c r="H617" i="1"/>
  <c r="G617" i="1"/>
  <c r="D617" i="1"/>
  <c r="C617" i="1"/>
  <c r="H616" i="1"/>
  <c r="D616" i="1"/>
  <c r="C616" i="1"/>
  <c r="G616" i="1" s="1"/>
  <c r="H615" i="1"/>
  <c r="G615" i="1"/>
  <c r="D615" i="1"/>
  <c r="C615" i="1"/>
  <c r="H614" i="1"/>
  <c r="D614" i="1"/>
  <c r="C614" i="1"/>
  <c r="G614" i="1" s="1"/>
  <c r="H613" i="1"/>
  <c r="G613" i="1"/>
  <c r="D613" i="1"/>
  <c r="C613" i="1"/>
  <c r="H612" i="1"/>
  <c r="D612" i="1"/>
  <c r="C612" i="1"/>
  <c r="G612" i="1" s="1"/>
  <c r="H611" i="1"/>
  <c r="G611" i="1"/>
  <c r="D611" i="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H604" i="1"/>
  <c r="D604" i="1"/>
  <c r="C604" i="1"/>
  <c r="G604" i="1" s="1"/>
  <c r="H603" i="1"/>
  <c r="G603" i="1"/>
  <c r="D603" i="1"/>
  <c r="C603" i="1"/>
  <c r="H602" i="1"/>
  <c r="D602" i="1"/>
  <c r="C602" i="1"/>
  <c r="G602" i="1" s="1"/>
  <c r="H601" i="1"/>
  <c r="G601" i="1"/>
  <c r="D601" i="1"/>
  <c r="C601" i="1"/>
  <c r="H600" i="1"/>
  <c r="D600" i="1"/>
  <c r="C600" i="1"/>
  <c r="G600" i="1" s="1"/>
  <c r="H599" i="1"/>
  <c r="G599" i="1"/>
  <c r="D599" i="1"/>
  <c r="C599" i="1"/>
  <c r="H598" i="1"/>
  <c r="D598" i="1"/>
  <c r="C598" i="1"/>
  <c r="G598" i="1" s="1"/>
  <c r="H597" i="1"/>
  <c r="G597" i="1"/>
  <c r="D597" i="1"/>
  <c r="C597" i="1"/>
  <c r="H596" i="1"/>
  <c r="D596" i="1"/>
  <c r="C596" i="1"/>
  <c r="G596" i="1" s="1"/>
  <c r="H595" i="1"/>
  <c r="G595" i="1"/>
  <c r="D595" i="1"/>
  <c r="C595" i="1"/>
  <c r="H594" i="1"/>
  <c r="D594" i="1"/>
  <c r="C594" i="1"/>
  <c r="G594" i="1" s="1"/>
  <c r="H593" i="1"/>
  <c r="G593" i="1"/>
  <c r="D593" i="1"/>
  <c r="C593" i="1"/>
  <c r="H592" i="1"/>
  <c r="D592" i="1"/>
  <c r="C592" i="1"/>
  <c r="G592" i="1" s="1"/>
  <c r="H591" i="1"/>
  <c r="G591" i="1"/>
  <c r="D591" i="1"/>
  <c r="C591" i="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H561" i="1"/>
  <c r="G561" i="1"/>
  <c r="D561" i="1"/>
  <c r="C561" i="1"/>
  <c r="H560" i="1"/>
  <c r="D560" i="1"/>
  <c r="C560" i="1"/>
  <c r="G560" i="1" s="1"/>
  <c r="H559" i="1"/>
  <c r="G559" i="1"/>
  <c r="D559" i="1"/>
  <c r="C559" i="1"/>
  <c r="H558" i="1"/>
  <c r="D558" i="1"/>
  <c r="C558" i="1"/>
  <c r="G558" i="1" s="1"/>
  <c r="H557" i="1"/>
  <c r="G557" i="1"/>
  <c r="D557" i="1"/>
  <c r="C557" i="1"/>
  <c r="H556" i="1"/>
  <c r="D556" i="1"/>
  <c r="C556" i="1"/>
  <c r="G556" i="1" s="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H546" i="1"/>
  <c r="D546" i="1"/>
  <c r="C546" i="1"/>
  <c r="G546" i="1" s="1"/>
  <c r="H545" i="1"/>
  <c r="G545" i="1"/>
  <c r="D545" i="1"/>
  <c r="C545" i="1"/>
  <c r="H544" i="1"/>
  <c r="D544" i="1"/>
  <c r="C544" i="1"/>
  <c r="G544" i="1" s="1"/>
  <c r="H543" i="1"/>
  <c r="G543" i="1"/>
  <c r="D543" i="1"/>
  <c r="C543" i="1"/>
  <c r="H542" i="1"/>
  <c r="D542" i="1"/>
  <c r="C542" i="1"/>
  <c r="G542" i="1" s="1"/>
  <c r="H541" i="1"/>
  <c r="G541" i="1"/>
  <c r="D541" i="1"/>
  <c r="C541" i="1"/>
  <c r="H540"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H530" i="1"/>
  <c r="D530" i="1"/>
  <c r="C530" i="1"/>
  <c r="G530" i="1" s="1"/>
  <c r="H528" i="1"/>
  <c r="D528" i="1"/>
  <c r="C528" i="1"/>
  <c r="G528" i="1" s="1"/>
  <c r="H527" i="1"/>
  <c r="G527" i="1"/>
  <c r="D527" i="1"/>
  <c r="C527" i="1"/>
  <c r="H526" i="1"/>
  <c r="D526" i="1"/>
  <c r="C526" i="1"/>
  <c r="G526" i="1" s="1"/>
  <c r="H525" i="1"/>
  <c r="G525" i="1"/>
  <c r="D525" i="1"/>
  <c r="C525" i="1"/>
  <c r="H524" i="1"/>
  <c r="D524" i="1"/>
  <c r="C524" i="1"/>
  <c r="G524" i="1" s="1"/>
  <c r="H523" i="1"/>
  <c r="G523" i="1"/>
  <c r="D523" i="1"/>
  <c r="C523" i="1"/>
  <c r="H522" i="1"/>
  <c r="D522" i="1"/>
  <c r="C522" i="1"/>
  <c r="G522" i="1" s="1"/>
  <c r="H521" i="1"/>
  <c r="G521" i="1"/>
  <c r="D521" i="1"/>
  <c r="C521" i="1"/>
  <c r="H520" i="1"/>
  <c r="D520" i="1"/>
  <c r="C520" i="1"/>
  <c r="G520" i="1" s="1"/>
  <c r="H519" i="1"/>
  <c r="G519" i="1"/>
  <c r="D519" i="1"/>
  <c r="C519" i="1"/>
  <c r="H518" i="1"/>
  <c r="D518" i="1"/>
  <c r="C518" i="1"/>
  <c r="G518" i="1" s="1"/>
  <c r="H517" i="1"/>
  <c r="G517" i="1"/>
  <c r="D517" i="1"/>
  <c r="C517" i="1"/>
  <c r="D516" i="1"/>
  <c r="H515" i="1"/>
  <c r="G515" i="1"/>
  <c r="D515" i="1"/>
  <c r="C515" i="1"/>
  <c r="H514" i="1"/>
  <c r="D514" i="1"/>
  <c r="C514" i="1"/>
  <c r="G514" i="1" s="1"/>
  <c r="H513" i="1"/>
  <c r="G513" i="1"/>
  <c r="D513" i="1"/>
  <c r="C513" i="1"/>
  <c r="H512" i="1"/>
  <c r="D512" i="1"/>
  <c r="C512" i="1"/>
  <c r="G512" i="1" s="1"/>
  <c r="H511" i="1"/>
  <c r="G511" i="1"/>
  <c r="D511" i="1"/>
  <c r="C511" i="1"/>
  <c r="H510" i="1"/>
  <c r="D510" i="1"/>
  <c r="C510" i="1"/>
  <c r="G510" i="1" s="1"/>
  <c r="H509" i="1"/>
  <c r="G509" i="1"/>
  <c r="D509" i="1"/>
  <c r="C509" i="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H485" i="1"/>
  <c r="G485" i="1"/>
  <c r="D485" i="1"/>
  <c r="C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H460" i="1"/>
  <c r="D460" i="1"/>
  <c r="C460" i="1"/>
  <c r="G460" i="1" s="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H423" i="1"/>
  <c r="G423" i="1"/>
  <c r="D423" i="1"/>
  <c r="C423" i="1"/>
  <c r="D422" i="1"/>
  <c r="H422" i="1" s="1"/>
  <c r="C422" i="1"/>
  <c r="C421" i="1"/>
  <c r="H416" i="1"/>
  <c r="D416" i="1"/>
  <c r="C416" i="1"/>
  <c r="G416" i="1" s="1"/>
  <c r="H415" i="1"/>
  <c r="G415" i="1"/>
  <c r="D415" i="1"/>
  <c r="C415" i="1"/>
  <c r="H414" i="1"/>
  <c r="D414" i="1"/>
  <c r="C414" i="1"/>
  <c r="G414" i="1" s="1"/>
  <c r="H411" i="1"/>
  <c r="G411" i="1"/>
  <c r="D411" i="1"/>
  <c r="C411" i="1"/>
  <c r="H410" i="1"/>
  <c r="D410" i="1"/>
  <c r="C410" i="1"/>
  <c r="G410" i="1" s="1"/>
  <c r="H409" i="1"/>
  <c r="G409" i="1"/>
  <c r="D409" i="1"/>
  <c r="C409" i="1"/>
  <c r="H408" i="1"/>
  <c r="D408" i="1"/>
  <c r="C408" i="1"/>
  <c r="G408" i="1" s="1"/>
  <c r="H407" i="1"/>
  <c r="G407" i="1"/>
  <c r="D407" i="1"/>
  <c r="C407" i="1"/>
  <c r="H406" i="1"/>
  <c r="D406" i="1"/>
  <c r="C406" i="1"/>
  <c r="G406" i="1" s="1"/>
  <c r="H405" i="1"/>
  <c r="G405" i="1"/>
  <c r="D405" i="1"/>
  <c r="C405" i="1"/>
  <c r="H404" i="1"/>
  <c r="D404" i="1"/>
  <c r="C404" i="1"/>
  <c r="G404" i="1" s="1"/>
  <c r="H403" i="1"/>
  <c r="G403" i="1"/>
  <c r="D403" i="1"/>
  <c r="C403" i="1"/>
  <c r="H402" i="1"/>
  <c r="D402" i="1"/>
  <c r="C402" i="1"/>
  <c r="G402" i="1" s="1"/>
  <c r="H401" i="1"/>
  <c r="G401" i="1"/>
  <c r="D401" i="1"/>
  <c r="C401" i="1"/>
  <c r="H400" i="1"/>
  <c r="D400" i="1"/>
  <c r="C400" i="1"/>
  <c r="G400" i="1" s="1"/>
  <c r="H399" i="1"/>
  <c r="G399" i="1"/>
  <c r="D399" i="1"/>
  <c r="C399" i="1"/>
  <c r="H398" i="1"/>
  <c r="D398" i="1"/>
  <c r="C398" i="1"/>
  <c r="G398" i="1" s="1"/>
  <c r="H397" i="1"/>
  <c r="G397" i="1"/>
  <c r="D397" i="1"/>
  <c r="C397" i="1"/>
  <c r="H396" i="1"/>
  <c r="D396" i="1"/>
  <c r="C396" i="1"/>
  <c r="G396" i="1" s="1"/>
  <c r="H395" i="1"/>
  <c r="G395" i="1"/>
  <c r="D395" i="1"/>
  <c r="C395" i="1"/>
  <c r="H394" i="1"/>
  <c r="D394" i="1"/>
  <c r="C394" i="1"/>
  <c r="G394" i="1" s="1"/>
  <c r="H393" i="1"/>
  <c r="G393" i="1"/>
  <c r="D393" i="1"/>
  <c r="C393" i="1"/>
  <c r="H392" i="1"/>
  <c r="D392" i="1"/>
  <c r="C392" i="1"/>
  <c r="G392" i="1" s="1"/>
  <c r="H391" i="1"/>
  <c r="G391" i="1"/>
  <c r="D391" i="1"/>
  <c r="C391" i="1"/>
  <c r="H390" i="1"/>
  <c r="D390" i="1"/>
  <c r="C390" i="1"/>
  <c r="G390" i="1" s="1"/>
  <c r="H389" i="1"/>
  <c r="G389" i="1"/>
  <c r="D389" i="1"/>
  <c r="C389" i="1"/>
  <c r="H388" i="1"/>
  <c r="D388" i="1"/>
  <c r="C388" i="1"/>
  <c r="G388" i="1" s="1"/>
  <c r="H387" i="1"/>
  <c r="G387" i="1"/>
  <c r="D387" i="1"/>
  <c r="C387" i="1"/>
  <c r="H386" i="1"/>
  <c r="D386" i="1"/>
  <c r="C386" i="1"/>
  <c r="G386" i="1" s="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G379" i="1"/>
  <c r="D379" i="1"/>
  <c r="C379" i="1"/>
  <c r="H378" i="1"/>
  <c r="D378" i="1"/>
  <c r="C378" i="1"/>
  <c r="G378" i="1" s="1"/>
  <c r="H377" i="1"/>
  <c r="G377" i="1"/>
  <c r="D377" i="1"/>
  <c r="C377" i="1"/>
  <c r="H376" i="1"/>
  <c r="D376" i="1"/>
  <c r="C376" i="1"/>
  <c r="G376" i="1" s="1"/>
  <c r="H375" i="1"/>
  <c r="G375" i="1"/>
  <c r="D375" i="1"/>
  <c r="C375" i="1"/>
  <c r="H374" i="1"/>
  <c r="D374" i="1"/>
  <c r="C374" i="1"/>
  <c r="G374" i="1" s="1"/>
  <c r="H373" i="1"/>
  <c r="G373" i="1"/>
  <c r="D373" i="1"/>
  <c r="C373" i="1"/>
  <c r="H372" i="1"/>
  <c r="D372" i="1"/>
  <c r="C372" i="1"/>
  <c r="G372" i="1" s="1"/>
  <c r="H371" i="1"/>
  <c r="G371" i="1"/>
  <c r="D371" i="1"/>
  <c r="C371" i="1"/>
  <c r="H370" i="1"/>
  <c r="D370" i="1"/>
  <c r="C370" i="1"/>
  <c r="G370" i="1" s="1"/>
  <c r="H369" i="1"/>
  <c r="G369" i="1"/>
  <c r="D369" i="1"/>
  <c r="C369" i="1"/>
  <c r="H367" i="1"/>
  <c r="G367" i="1"/>
  <c r="D367" i="1"/>
  <c r="C367" i="1"/>
  <c r="H366" i="1"/>
  <c r="D366" i="1"/>
  <c r="C366" i="1"/>
  <c r="G366" i="1" s="1"/>
  <c r="H365" i="1"/>
  <c r="G365" i="1"/>
  <c r="D365" i="1"/>
  <c r="C365" i="1"/>
  <c r="H364" i="1"/>
  <c r="D364" i="1"/>
  <c r="C364" i="1"/>
  <c r="G364" i="1" s="1"/>
  <c r="H363" i="1"/>
  <c r="G363" i="1"/>
  <c r="D363" i="1"/>
  <c r="C363" i="1"/>
  <c r="H362" i="1"/>
  <c r="D362" i="1"/>
  <c r="C362" i="1"/>
  <c r="G362" i="1" s="1"/>
  <c r="H361" i="1"/>
  <c r="G361" i="1"/>
  <c r="D361" i="1"/>
  <c r="C361" i="1"/>
  <c r="H360" i="1"/>
  <c r="D360" i="1"/>
  <c r="C360" i="1"/>
  <c r="G360" i="1" s="1"/>
  <c r="H359" i="1"/>
  <c r="G359" i="1"/>
  <c r="D359" i="1"/>
  <c r="C359" i="1"/>
  <c r="H358" i="1"/>
  <c r="D358" i="1"/>
  <c r="C358" i="1"/>
  <c r="G358" i="1" s="1"/>
  <c r="H357" i="1"/>
  <c r="G357" i="1"/>
  <c r="D357" i="1"/>
  <c r="C357" i="1"/>
  <c r="D356" i="1"/>
  <c r="H354" i="1"/>
  <c r="D354" i="1"/>
  <c r="C354" i="1"/>
  <c r="G354" i="1" s="1"/>
  <c r="H353" i="1"/>
  <c r="G353" i="1"/>
  <c r="D353" i="1"/>
  <c r="C353" i="1"/>
  <c r="H352" i="1"/>
  <c r="D352" i="1"/>
  <c r="C352" i="1"/>
  <c r="G352" i="1" s="1"/>
  <c r="H351" i="1"/>
  <c r="G351" i="1"/>
  <c r="D351" i="1"/>
  <c r="C351" i="1"/>
  <c r="H350" i="1"/>
  <c r="D350" i="1"/>
  <c r="C350" i="1"/>
  <c r="G350" i="1" s="1"/>
  <c r="H349" i="1"/>
  <c r="G349" i="1"/>
  <c r="D349" i="1"/>
  <c r="C349" i="1"/>
  <c r="H348" i="1"/>
  <c r="D348" i="1"/>
  <c r="C348" i="1"/>
  <c r="G348" i="1" s="1"/>
  <c r="H347" i="1"/>
  <c r="G347" i="1"/>
  <c r="D347" i="1"/>
  <c r="C347" i="1"/>
  <c r="H346" i="1"/>
  <c r="D346" i="1"/>
  <c r="C346" i="1"/>
  <c r="G346" i="1" s="1"/>
  <c r="H345" i="1"/>
  <c r="G345" i="1"/>
  <c r="D345" i="1"/>
  <c r="C345" i="1"/>
  <c r="H344" i="1"/>
  <c r="D344" i="1"/>
  <c r="C344" i="1"/>
  <c r="G344" i="1" s="1"/>
  <c r="H343" i="1"/>
  <c r="G343" i="1"/>
  <c r="D343" i="1"/>
  <c r="C343" i="1"/>
  <c r="H342" i="1"/>
  <c r="D342" i="1"/>
  <c r="C342" i="1"/>
  <c r="G342" i="1" s="1"/>
  <c r="H341" i="1"/>
  <c r="G341" i="1"/>
  <c r="D341" i="1"/>
  <c r="C341" i="1"/>
  <c r="H340" i="1"/>
  <c r="D340" i="1"/>
  <c r="C340" i="1"/>
  <c r="G340" i="1" s="1"/>
  <c r="H339" i="1"/>
  <c r="G339" i="1"/>
  <c r="D339" i="1"/>
  <c r="C339" i="1"/>
  <c r="H338" i="1"/>
  <c r="D338" i="1"/>
  <c r="C338" i="1"/>
  <c r="G338" i="1" s="1"/>
  <c r="H337" i="1"/>
  <c r="G337" i="1"/>
  <c r="D337" i="1"/>
  <c r="C337" i="1"/>
  <c r="H336" i="1"/>
  <c r="D336" i="1"/>
  <c r="C336" i="1"/>
  <c r="G336" i="1" s="1"/>
  <c r="H335" i="1"/>
  <c r="G335" i="1"/>
  <c r="D335" i="1"/>
  <c r="C335" i="1"/>
  <c r="H334" i="1"/>
  <c r="D334" i="1"/>
  <c r="C334" i="1"/>
  <c r="G334" i="1" s="1"/>
  <c r="H333" i="1"/>
  <c r="G333" i="1"/>
  <c r="D333" i="1"/>
  <c r="C333" i="1"/>
  <c r="H332" i="1"/>
  <c r="D332" i="1"/>
  <c r="C332" i="1"/>
  <c r="G332" i="1" s="1"/>
  <c r="H331" i="1"/>
  <c r="G331" i="1"/>
  <c r="D331" i="1"/>
  <c r="C331" i="1"/>
  <c r="H330" i="1"/>
  <c r="D330" i="1"/>
  <c r="C330" i="1"/>
  <c r="G330" i="1" s="1"/>
  <c r="H329" i="1"/>
  <c r="G329" i="1"/>
  <c r="D329" i="1"/>
  <c r="C329" i="1"/>
  <c r="H328" i="1"/>
  <c r="D328" i="1"/>
  <c r="C328" i="1"/>
  <c r="G328" i="1" s="1"/>
  <c r="H327" i="1"/>
  <c r="G327" i="1"/>
  <c r="D327" i="1"/>
  <c r="C327" i="1"/>
  <c r="H326" i="1"/>
  <c r="D326" i="1"/>
  <c r="C326" i="1"/>
  <c r="G326" i="1" s="1"/>
  <c r="H325" i="1"/>
  <c r="G325" i="1"/>
  <c r="D325" i="1"/>
  <c r="C325" i="1"/>
  <c r="H324" i="1"/>
  <c r="D324" i="1"/>
  <c r="C324" i="1"/>
  <c r="G324" i="1" s="1"/>
  <c r="H323" i="1"/>
  <c r="G323" i="1"/>
  <c r="D323" i="1"/>
  <c r="C323" i="1"/>
  <c r="H322" i="1"/>
  <c r="D322" i="1"/>
  <c r="C322" i="1"/>
  <c r="G322" i="1" s="1"/>
  <c r="H321" i="1"/>
  <c r="G321" i="1"/>
  <c r="D321" i="1"/>
  <c r="C321" i="1"/>
  <c r="H320" i="1"/>
  <c r="D320" i="1"/>
  <c r="C320" i="1"/>
  <c r="G320" i="1" s="1"/>
  <c r="H319" i="1"/>
  <c r="G319" i="1"/>
  <c r="D319" i="1"/>
  <c r="C319" i="1"/>
  <c r="H318" i="1"/>
  <c r="D318" i="1"/>
  <c r="C318" i="1"/>
  <c r="G318" i="1" s="1"/>
  <c r="H317" i="1"/>
  <c r="G317" i="1"/>
  <c r="D317" i="1"/>
  <c r="C317" i="1"/>
  <c r="C316" i="1"/>
  <c r="H315" i="1"/>
  <c r="G315" i="1"/>
  <c r="D315" i="1"/>
  <c r="C315" i="1"/>
  <c r="H314" i="1"/>
  <c r="D314" i="1"/>
  <c r="C314" i="1"/>
  <c r="G314" i="1" s="1"/>
  <c r="H313" i="1"/>
  <c r="G313" i="1"/>
  <c r="D313" i="1"/>
  <c r="C313" i="1"/>
  <c r="H312" i="1"/>
  <c r="D312" i="1"/>
  <c r="C312" i="1"/>
  <c r="G312" i="1" s="1"/>
  <c r="H311" i="1"/>
  <c r="G311" i="1"/>
  <c r="D311" i="1"/>
  <c r="C311" i="1"/>
  <c r="H310" i="1"/>
  <c r="D310" i="1"/>
  <c r="C310" i="1"/>
  <c r="G310" i="1" s="1"/>
  <c r="H309" i="1"/>
  <c r="G309" i="1"/>
  <c r="D309" i="1"/>
  <c r="C309" i="1"/>
  <c r="H308" i="1"/>
  <c r="D308" i="1"/>
  <c r="C308" i="1"/>
  <c r="G308" i="1" s="1"/>
  <c r="H307" i="1"/>
  <c r="G307" i="1"/>
  <c r="D307" i="1"/>
  <c r="C307" i="1"/>
  <c r="H306" i="1"/>
  <c r="D306" i="1"/>
  <c r="C306" i="1"/>
  <c r="G306" i="1" s="1"/>
  <c r="H305" i="1"/>
  <c r="G305" i="1"/>
  <c r="D305" i="1"/>
  <c r="C305" i="1"/>
  <c r="D304" i="1"/>
  <c r="H302" i="1"/>
  <c r="D302" i="1"/>
  <c r="C302" i="1"/>
  <c r="G302" i="1" s="1"/>
  <c r="H301" i="1"/>
  <c r="G301" i="1"/>
  <c r="D301" i="1"/>
  <c r="C301" i="1"/>
  <c r="H300" i="1"/>
  <c r="D300" i="1"/>
  <c r="C300" i="1"/>
  <c r="G300" i="1" s="1"/>
  <c r="D299" i="1"/>
  <c r="H299" i="1" s="1"/>
  <c r="C299" i="1"/>
  <c r="D298" i="1"/>
  <c r="H298" i="1" s="1"/>
  <c r="C298" i="1"/>
  <c r="H294" i="1"/>
  <c r="D294" i="1"/>
  <c r="C294" i="1"/>
  <c r="G294" i="1" s="1"/>
  <c r="H293" i="1"/>
  <c r="G293" i="1"/>
  <c r="D293" i="1"/>
  <c r="C293" i="1"/>
  <c r="H292" i="1"/>
  <c r="D292" i="1"/>
  <c r="C292" i="1"/>
  <c r="G292" i="1" s="1"/>
  <c r="H291" i="1"/>
  <c r="G291" i="1"/>
  <c r="D291" i="1"/>
  <c r="C291" i="1"/>
  <c r="H290" i="1"/>
  <c r="D290" i="1"/>
  <c r="C290" i="1"/>
  <c r="G290" i="1" s="1"/>
  <c r="H289" i="1"/>
  <c r="G289" i="1"/>
  <c r="D289" i="1"/>
  <c r="C289" i="1"/>
  <c r="H288" i="1"/>
  <c r="D288" i="1"/>
  <c r="C288" i="1"/>
  <c r="G288" i="1" s="1"/>
  <c r="H287" i="1"/>
  <c r="G287" i="1"/>
  <c r="D287" i="1"/>
  <c r="C287" i="1"/>
  <c r="H286" i="1"/>
  <c r="D286" i="1"/>
  <c r="C286" i="1"/>
  <c r="G286" i="1" s="1"/>
  <c r="H285" i="1"/>
  <c r="G285" i="1"/>
  <c r="D285" i="1"/>
  <c r="C285"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C269" i="1"/>
  <c r="H268" i="1"/>
  <c r="D268" i="1"/>
  <c r="C268" i="1"/>
  <c r="G268" i="1" s="1"/>
  <c r="H267" i="1"/>
  <c r="G267" i="1"/>
  <c r="D267" i="1"/>
  <c r="C267" i="1"/>
  <c r="H266" i="1"/>
  <c r="D266" i="1"/>
  <c r="C266" i="1"/>
  <c r="G266" i="1" s="1"/>
  <c r="H265" i="1"/>
  <c r="G265" i="1"/>
  <c r="D265" i="1"/>
  <c r="C265" i="1"/>
  <c r="H264" i="1"/>
  <c r="D264" i="1"/>
  <c r="C264" i="1"/>
  <c r="G264" i="1" s="1"/>
  <c r="H263" i="1"/>
  <c r="G263" i="1"/>
  <c r="D263" i="1"/>
  <c r="C263" i="1"/>
  <c r="H262" i="1"/>
  <c r="D262" i="1"/>
  <c r="C262" i="1"/>
  <c r="G262" i="1" s="1"/>
  <c r="H261" i="1"/>
  <c r="G261" i="1"/>
  <c r="D261" i="1"/>
  <c r="C261" i="1"/>
  <c r="H260" i="1"/>
  <c r="D260" i="1"/>
  <c r="C260" i="1"/>
  <c r="G260" i="1" s="1"/>
  <c r="H259" i="1"/>
  <c r="G259" i="1"/>
  <c r="D259" i="1"/>
  <c r="C259" i="1"/>
  <c r="H258" i="1"/>
  <c r="D258" i="1"/>
  <c r="C258" i="1"/>
  <c r="G258" i="1" s="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H250" i="1"/>
  <c r="D250" i="1"/>
  <c r="C250" i="1"/>
  <c r="G250" i="1" s="1"/>
  <c r="G249" i="1"/>
  <c r="D249" i="1"/>
  <c r="H249" i="1" s="1"/>
  <c r="C249" i="1"/>
  <c r="D248" i="1"/>
  <c r="C248" i="1"/>
  <c r="D247" i="1"/>
  <c r="C247" i="1"/>
  <c r="G247" i="1" s="1"/>
  <c r="D246" i="1"/>
  <c r="D245" i="1"/>
  <c r="C245" i="1"/>
  <c r="H245" i="1" s="1"/>
  <c r="H244" i="1"/>
  <c r="D244" i="1"/>
  <c r="C244" i="1"/>
  <c r="D243" i="1"/>
  <c r="C243" i="1"/>
  <c r="H243" i="1" s="1"/>
  <c r="H242" i="1"/>
  <c r="D242" i="1"/>
  <c r="C242" i="1"/>
  <c r="G241" i="1"/>
  <c r="D241" i="1"/>
  <c r="C241" i="1"/>
  <c r="H241" i="1" s="1"/>
  <c r="D240" i="1"/>
  <c r="C240" i="1"/>
  <c r="H239" i="1"/>
  <c r="D239" i="1"/>
  <c r="G239" i="1" s="1"/>
  <c r="C239" i="1"/>
  <c r="D238" i="1"/>
  <c r="C238" i="1"/>
  <c r="G238" i="1" s="1"/>
  <c r="H237" i="1"/>
  <c r="G237" i="1"/>
  <c r="D237" i="1"/>
  <c r="C237" i="1"/>
  <c r="D236" i="1"/>
  <c r="C236" i="1"/>
  <c r="G236" i="1" s="1"/>
  <c r="H235" i="1"/>
  <c r="G235" i="1"/>
  <c r="D235" i="1"/>
  <c r="C235" i="1"/>
  <c r="H234" i="1"/>
  <c r="D234" i="1"/>
  <c r="C234" i="1"/>
  <c r="G234" i="1" s="1"/>
  <c r="G233" i="1"/>
  <c r="D233" i="1"/>
  <c r="H233" i="1" s="1"/>
  <c r="C233" i="1"/>
  <c r="D232" i="1"/>
  <c r="H232" i="1" s="1"/>
  <c r="C232" i="1"/>
  <c r="D231" i="1"/>
  <c r="C231" i="1"/>
  <c r="H231" i="1" s="1"/>
  <c r="H230" i="1"/>
  <c r="D230" i="1"/>
  <c r="C230" i="1"/>
  <c r="G230" i="1" s="1"/>
  <c r="D229" i="1"/>
  <c r="C229" i="1"/>
  <c r="H229" i="1" s="1"/>
  <c r="H228" i="1"/>
  <c r="D228" i="1"/>
  <c r="C228" i="1"/>
  <c r="D227" i="1"/>
  <c r="C227" i="1"/>
  <c r="H227" i="1" s="1"/>
  <c r="G225" i="1"/>
  <c r="D225" i="1"/>
  <c r="C225" i="1"/>
  <c r="H225" i="1" s="1"/>
  <c r="D224" i="1"/>
  <c r="C224" i="1"/>
  <c r="H223" i="1"/>
  <c r="D223" i="1"/>
  <c r="G223" i="1" s="1"/>
  <c r="C223" i="1"/>
  <c r="D222" i="1"/>
  <c r="C222" i="1"/>
  <c r="G222" i="1" s="1"/>
  <c r="H221" i="1"/>
  <c r="G221" i="1"/>
  <c r="D221" i="1"/>
  <c r="C221" i="1"/>
  <c r="D220" i="1"/>
  <c r="C220" i="1"/>
  <c r="G220" i="1" s="1"/>
  <c r="H219" i="1"/>
  <c r="G219" i="1"/>
  <c r="D219" i="1"/>
  <c r="C219" i="1"/>
  <c r="H218" i="1"/>
  <c r="D218" i="1"/>
  <c r="C218" i="1"/>
  <c r="G218" i="1" s="1"/>
  <c r="C217" i="1"/>
  <c r="D216" i="1"/>
  <c r="H216" i="1" s="1"/>
  <c r="C216" i="1"/>
  <c r="D215" i="1"/>
  <c r="C215" i="1"/>
  <c r="G215" i="1" s="1"/>
  <c r="H214" i="1"/>
  <c r="D214" i="1"/>
  <c r="C214" i="1"/>
  <c r="G214" i="1" s="1"/>
  <c r="D213" i="1"/>
  <c r="C213" i="1"/>
  <c r="H213" i="1" s="1"/>
  <c r="H212" i="1"/>
  <c r="D212" i="1"/>
  <c r="C212" i="1"/>
  <c r="D211" i="1"/>
  <c r="C211" i="1"/>
  <c r="H211" i="1" s="1"/>
  <c r="H210" i="1"/>
  <c r="D210" i="1"/>
  <c r="C210" i="1"/>
  <c r="G209" i="1"/>
  <c r="D209" i="1"/>
  <c r="C209" i="1"/>
  <c r="H209" i="1" s="1"/>
  <c r="D208" i="1"/>
  <c r="C208" i="1"/>
  <c r="H207" i="1"/>
  <c r="D207" i="1"/>
  <c r="G207" i="1" s="1"/>
  <c r="C207" i="1"/>
  <c r="D206" i="1"/>
  <c r="C206" i="1"/>
  <c r="G206" i="1" s="1"/>
  <c r="H205" i="1"/>
  <c r="G205" i="1"/>
  <c r="D205" i="1"/>
  <c r="C205" i="1"/>
  <c r="D204" i="1"/>
  <c r="C204" i="1"/>
  <c r="G204" i="1" s="1"/>
  <c r="H203" i="1"/>
  <c r="G203" i="1"/>
  <c r="D203" i="1"/>
  <c r="C203" i="1"/>
  <c r="H202" i="1"/>
  <c r="D202" i="1"/>
  <c r="C202" i="1"/>
  <c r="G202" i="1" s="1"/>
  <c r="G201" i="1"/>
  <c r="D201" i="1"/>
  <c r="H201" i="1" s="1"/>
  <c r="C201" i="1"/>
  <c r="D200" i="1"/>
  <c r="H200" i="1" s="1"/>
  <c r="C200" i="1"/>
  <c r="D199" i="1"/>
  <c r="C199" i="1"/>
  <c r="G199" i="1" s="1"/>
  <c r="H198" i="1"/>
  <c r="D198" i="1"/>
  <c r="C198" i="1"/>
  <c r="G198" i="1" s="1"/>
  <c r="D197" i="1"/>
  <c r="C197" i="1"/>
  <c r="H197" i="1" s="1"/>
  <c r="H196" i="1"/>
  <c r="D196" i="1"/>
  <c r="C196" i="1"/>
  <c r="D195" i="1"/>
  <c r="C195" i="1"/>
  <c r="H195" i="1" s="1"/>
  <c r="H194" i="1"/>
  <c r="D194" i="1"/>
  <c r="C194" i="1"/>
  <c r="G193" i="1"/>
  <c r="D193" i="1"/>
  <c r="C193" i="1"/>
  <c r="H193" i="1" s="1"/>
  <c r="D192" i="1"/>
  <c r="C192" i="1"/>
  <c r="H191" i="1"/>
  <c r="D191" i="1"/>
  <c r="G191" i="1" s="1"/>
  <c r="C191" i="1"/>
  <c r="D190" i="1"/>
  <c r="C190" i="1"/>
  <c r="G190" i="1" s="1"/>
  <c r="H189" i="1"/>
  <c r="G189" i="1"/>
  <c r="D189" i="1"/>
  <c r="C189" i="1"/>
  <c r="D188" i="1"/>
  <c r="C188" i="1"/>
  <c r="G188" i="1" s="1"/>
  <c r="H187" i="1"/>
  <c r="G187" i="1"/>
  <c r="D187" i="1"/>
  <c r="C187" i="1"/>
  <c r="H186" i="1"/>
  <c r="D186" i="1"/>
  <c r="C186" i="1"/>
  <c r="G186" i="1" s="1"/>
  <c r="G185" i="1"/>
  <c r="D185" i="1"/>
  <c r="H185" i="1" s="1"/>
  <c r="C185" i="1"/>
  <c r="D184" i="1"/>
  <c r="H184" i="1" s="1"/>
  <c r="C184" i="1"/>
  <c r="D183" i="1"/>
  <c r="C183" i="1"/>
  <c r="G183" i="1" s="1"/>
  <c r="H182" i="1"/>
  <c r="D182" i="1"/>
  <c r="C182" i="1"/>
  <c r="G182" i="1" s="1"/>
  <c r="D181" i="1"/>
  <c r="C181" i="1"/>
  <c r="H181" i="1" s="1"/>
  <c r="H180" i="1"/>
  <c r="D180" i="1"/>
  <c r="C180" i="1"/>
  <c r="D179" i="1"/>
  <c r="C179" i="1"/>
  <c r="H179" i="1" s="1"/>
  <c r="H178" i="1"/>
  <c r="D178" i="1"/>
  <c r="C178" i="1"/>
  <c r="G177" i="1"/>
  <c r="D177" i="1"/>
  <c r="C177" i="1"/>
  <c r="H177" i="1" s="1"/>
  <c r="D176" i="1"/>
  <c r="C176" i="1"/>
  <c r="H175" i="1"/>
  <c r="D175" i="1"/>
  <c r="G175" i="1" s="1"/>
  <c r="C175" i="1"/>
  <c r="D174" i="1"/>
  <c r="C174" i="1"/>
  <c r="G174" i="1" s="1"/>
  <c r="H173" i="1"/>
  <c r="G173" i="1"/>
  <c r="D173" i="1"/>
  <c r="C173" i="1"/>
  <c r="D172" i="1"/>
  <c r="C172" i="1"/>
  <c r="G172" i="1" s="1"/>
  <c r="H171" i="1"/>
  <c r="G171" i="1"/>
  <c r="D171" i="1"/>
  <c r="C171" i="1"/>
  <c r="H170" i="1"/>
  <c r="D170" i="1"/>
  <c r="C170" i="1"/>
  <c r="G170" i="1" s="1"/>
  <c r="G169" i="1"/>
  <c r="D169" i="1"/>
  <c r="H169" i="1" s="1"/>
  <c r="C169" i="1"/>
  <c r="D168" i="1"/>
  <c r="H168" i="1" s="1"/>
  <c r="C168" i="1"/>
  <c r="D167" i="1"/>
  <c r="C167" i="1"/>
  <c r="G167" i="1" s="1"/>
  <c r="H166" i="1"/>
  <c r="D166" i="1"/>
  <c r="C166" i="1"/>
  <c r="G166" i="1" s="1"/>
  <c r="D165" i="1"/>
  <c r="C165" i="1"/>
  <c r="H165" i="1" s="1"/>
  <c r="H164" i="1"/>
  <c r="G164" i="1"/>
  <c r="D164" i="1"/>
  <c r="C164" i="1"/>
  <c r="D163" i="1"/>
  <c r="C163" i="1"/>
  <c r="H163" i="1" s="1"/>
  <c r="H162" i="1"/>
  <c r="G162" i="1"/>
  <c r="D162" i="1"/>
  <c r="C162" i="1"/>
  <c r="D161" i="1"/>
  <c r="C161" i="1"/>
  <c r="H161" i="1" s="1"/>
  <c r="D160" i="1"/>
  <c r="D159" i="1"/>
  <c r="C159" i="1"/>
  <c r="H159" i="1" s="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D150"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G134" i="1"/>
  <c r="D134" i="1"/>
  <c r="C134" i="1"/>
  <c r="H134" i="1" s="1"/>
  <c r="D133" i="1"/>
  <c r="C133" i="1"/>
  <c r="H133" i="1" s="1"/>
  <c r="G132" i="1"/>
  <c r="D132" i="1"/>
  <c r="C132" i="1"/>
  <c r="H132" i="1" s="1"/>
  <c r="D131"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D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E312" i="9" l="1"/>
  <c r="B312" i="9" s="1"/>
  <c r="G1686" i="1"/>
  <c r="H1305" i="1"/>
  <c r="E340" i="9"/>
  <c r="B340" i="9" s="1"/>
  <c r="H1260" i="1"/>
  <c r="E255" i="5"/>
  <c r="D1259" i="1" s="1"/>
  <c r="G1305" i="1"/>
  <c r="F256" i="5"/>
  <c r="F260" i="5"/>
  <c r="G1265" i="1"/>
  <c r="D255" i="5"/>
  <c r="D251" i="5" s="1"/>
  <c r="G1261" i="1"/>
  <c r="H1541" i="1"/>
  <c r="I1541" i="1" s="1"/>
  <c r="J1541" i="1"/>
  <c r="H1540" i="1"/>
  <c r="I1560" i="1"/>
  <c r="J1560" i="1"/>
  <c r="F236" i="9"/>
  <c r="E311" i="9"/>
  <c r="B311" i="9" s="1"/>
  <c r="C1556" i="1"/>
  <c r="G1556" i="1"/>
  <c r="D5" i="7"/>
  <c r="C1538" i="1" s="1"/>
  <c r="F115" i="6"/>
  <c r="H1503" i="1"/>
  <c r="H1511" i="1"/>
  <c r="F107" i="6"/>
  <c r="E322" i="9"/>
  <c r="B322" i="9" s="1"/>
  <c r="E37" i="9"/>
  <c r="B37" i="9" s="1"/>
  <c r="E326" i="9"/>
  <c r="B326" i="9" s="1"/>
  <c r="E324" i="9"/>
  <c r="B324" i="9" s="1"/>
  <c r="F426" i="4"/>
  <c r="E648" i="4"/>
  <c r="D642" i="1" s="1"/>
  <c r="H642" i="1" s="1"/>
  <c r="G299" i="1"/>
  <c r="H421" i="1"/>
  <c r="G421" i="1"/>
  <c r="G298" i="1"/>
  <c r="E647" i="4"/>
  <c r="D641" i="1" s="1"/>
  <c r="G422" i="1"/>
  <c r="E294" i="9"/>
  <c r="B294" i="9" s="1"/>
  <c r="G642" i="1"/>
  <c r="E320" i="9"/>
  <c r="B320" i="9" s="1"/>
  <c r="E31" i="9"/>
  <c r="B31" i="9" s="1"/>
  <c r="E307" i="9"/>
  <c r="B307" i="9" s="1"/>
  <c r="E230" i="4"/>
  <c r="D226" i="1" s="1"/>
  <c r="G246" i="1"/>
  <c r="H246" i="1"/>
  <c r="H248" i="1"/>
  <c r="F250" i="4"/>
  <c r="H150" i="1"/>
  <c r="G150" i="1"/>
  <c r="D153" i="4"/>
  <c r="C149" i="1" s="1"/>
  <c r="F154" i="4"/>
  <c r="C131" i="1"/>
  <c r="H131" i="1" s="1"/>
  <c r="E329" i="9"/>
  <c r="B329" i="9" s="1"/>
  <c r="E36" i="9"/>
  <c r="B36" i="9" s="1"/>
  <c r="E327" i="9"/>
  <c r="B327" i="9" s="1"/>
  <c r="B236" i="9"/>
  <c r="G176" i="1"/>
  <c r="G192" i="1"/>
  <c r="G208" i="1"/>
  <c r="G224" i="1"/>
  <c r="G240" i="1"/>
  <c r="H775" i="1"/>
  <c r="G775" i="1"/>
  <c r="H900" i="1"/>
  <c r="G900" i="1"/>
  <c r="H949" i="1"/>
  <c r="G949" i="1"/>
  <c r="H964" i="1"/>
  <c r="G964" i="1"/>
  <c r="G231" i="1"/>
  <c r="G5" i="1"/>
  <c r="G7" i="1"/>
  <c r="G11" i="1"/>
  <c r="G15" i="1"/>
  <c r="G19" i="1"/>
  <c r="G23" i="1"/>
  <c r="G27" i="1"/>
  <c r="G31" i="1"/>
  <c r="G35" i="1"/>
  <c r="G49" i="1"/>
  <c r="G53" i="1"/>
  <c r="G59" i="1"/>
  <c r="G61" i="1"/>
  <c r="G65" i="1"/>
  <c r="G69" i="1"/>
  <c r="G71" i="1"/>
  <c r="G75" i="1"/>
  <c r="G77" i="1"/>
  <c r="G79" i="1"/>
  <c r="G81" i="1"/>
  <c r="G83" i="1"/>
  <c r="G87" i="1"/>
  <c r="G89" i="1"/>
  <c r="G91" i="1"/>
  <c r="G93" i="1"/>
  <c r="G95" i="1"/>
  <c r="G97" i="1"/>
  <c r="G99" i="1"/>
  <c r="G101" i="1"/>
  <c r="G103" i="1"/>
  <c r="G105" i="1"/>
  <c r="G107" i="1"/>
  <c r="G109" i="1"/>
  <c r="G111" i="1"/>
  <c r="G113" i="1"/>
  <c r="G115" i="1"/>
  <c r="G117" i="1"/>
  <c r="G119" i="1"/>
  <c r="G123" i="1"/>
  <c r="G125" i="1"/>
  <c r="G127" i="1"/>
  <c r="G129" i="1"/>
  <c r="G133" i="1"/>
  <c r="G135" i="1"/>
  <c r="G137" i="1"/>
  <c r="G139" i="1"/>
  <c r="G141" i="1"/>
  <c r="G143" i="1"/>
  <c r="G145" i="1"/>
  <c r="G147" i="1"/>
  <c r="G151" i="1"/>
  <c r="G153" i="1"/>
  <c r="G155" i="1"/>
  <c r="G157" i="1"/>
  <c r="G159" i="1"/>
  <c r="G161" i="1"/>
  <c r="G163" i="1"/>
  <c r="G165" i="1"/>
  <c r="H167" i="1"/>
  <c r="H174" i="1"/>
  <c r="G181" i="1"/>
  <c r="H183" i="1"/>
  <c r="H190" i="1"/>
  <c r="G197" i="1"/>
  <c r="H199" i="1"/>
  <c r="H206" i="1"/>
  <c r="G213" i="1"/>
  <c r="H215" i="1"/>
  <c r="H222" i="1"/>
  <c r="G229" i="1"/>
  <c r="H238" i="1"/>
  <c r="G245" i="1"/>
  <c r="H247" i="1"/>
  <c r="H755" i="1"/>
  <c r="G755" i="1"/>
  <c r="H776" i="1"/>
  <c r="H783" i="1"/>
  <c r="G783" i="1"/>
  <c r="H786" i="1"/>
  <c r="H808" i="1"/>
  <c r="H815" i="1"/>
  <c r="G815" i="1"/>
  <c r="H818" i="1"/>
  <c r="H840" i="1"/>
  <c r="H847" i="1"/>
  <c r="G847" i="1"/>
  <c r="H850" i="1"/>
  <c r="H872" i="1"/>
  <c r="H879" i="1"/>
  <c r="G879" i="1"/>
  <c r="H882" i="1"/>
  <c r="H901" i="1"/>
  <c r="G901" i="1"/>
  <c r="H916" i="1"/>
  <c r="G916" i="1"/>
  <c r="H935" i="1"/>
  <c r="G935" i="1"/>
  <c r="H946" i="1"/>
  <c r="G946" i="1"/>
  <c r="H965" i="1"/>
  <c r="G965" i="1"/>
  <c r="H980" i="1"/>
  <c r="G980" i="1"/>
  <c r="H930" i="1"/>
  <c r="G930" i="1"/>
  <c r="H176" i="1"/>
  <c r="H224" i="1"/>
  <c r="H240" i="1"/>
  <c r="H994" i="1"/>
  <c r="G994" i="1"/>
  <c r="H1102" i="1"/>
  <c r="G1102" i="1"/>
  <c r="H1125" i="1"/>
  <c r="G1125" i="1"/>
  <c r="H1150" i="1"/>
  <c r="G1150" i="1"/>
  <c r="G9" i="1"/>
  <c r="G13" i="1"/>
  <c r="G17" i="1"/>
  <c r="G21" i="1"/>
  <c r="G25" i="1"/>
  <c r="G29" i="1"/>
  <c r="G33" i="1"/>
  <c r="G37" i="1"/>
  <c r="G39" i="1"/>
  <c r="G41" i="1"/>
  <c r="G43" i="1"/>
  <c r="G47" i="1"/>
  <c r="G51" i="1"/>
  <c r="G55" i="1"/>
  <c r="G57" i="1"/>
  <c r="G63" i="1"/>
  <c r="G67" i="1"/>
  <c r="G73" i="1"/>
  <c r="G85" i="1"/>
  <c r="G168" i="1"/>
  <c r="H172" i="1"/>
  <c r="G179" i="1"/>
  <c r="G184" i="1"/>
  <c r="H188" i="1"/>
  <c r="G195" i="1"/>
  <c r="G200" i="1"/>
  <c r="H204" i="1"/>
  <c r="G211" i="1"/>
  <c r="G216" i="1"/>
  <c r="H220" i="1"/>
  <c r="G227" i="1"/>
  <c r="G232" i="1"/>
  <c r="H236" i="1"/>
  <c r="G243" i="1"/>
  <c r="G248" i="1"/>
  <c r="H1035" i="1"/>
  <c r="G1035" i="1"/>
  <c r="H1421" i="1"/>
  <c r="G1421" i="1"/>
  <c r="H807" i="1"/>
  <c r="G807" i="1"/>
  <c r="H919" i="1"/>
  <c r="G919" i="1"/>
  <c r="H192" i="1"/>
  <c r="H756" i="1"/>
  <c r="G756" i="1"/>
  <c r="H791" i="1"/>
  <c r="G791" i="1"/>
  <c r="H823" i="1"/>
  <c r="G823" i="1"/>
  <c r="H855" i="1"/>
  <c r="G855" i="1"/>
  <c r="H887" i="1"/>
  <c r="G887" i="1"/>
  <c r="H898" i="1"/>
  <c r="G898" i="1"/>
  <c r="H917" i="1"/>
  <c r="G917" i="1"/>
  <c r="H932" i="1"/>
  <c r="G932" i="1"/>
  <c r="H951" i="1"/>
  <c r="G951" i="1"/>
  <c r="H962" i="1"/>
  <c r="G962" i="1"/>
  <c r="H1010" i="1"/>
  <c r="G1010" i="1"/>
  <c r="H1032" i="1"/>
  <c r="G1032" i="1"/>
  <c r="H1043" i="1"/>
  <c r="G1043" i="1"/>
  <c r="H1083" i="1"/>
  <c r="G1083" i="1"/>
  <c r="H1144" i="1"/>
  <c r="G1144" i="1"/>
  <c r="H1322" i="1"/>
  <c r="G1322" i="1"/>
  <c r="H839" i="1"/>
  <c r="G839" i="1"/>
  <c r="H1070" i="1"/>
  <c r="G1070" i="1"/>
  <c r="H208" i="1"/>
  <c r="G180" i="1"/>
  <c r="G196" i="1"/>
  <c r="G212" i="1"/>
  <c r="G228" i="1"/>
  <c r="G244" i="1"/>
  <c r="H996" i="1"/>
  <c r="G996" i="1"/>
  <c r="H1040" i="1"/>
  <c r="G1040" i="1"/>
  <c r="H871" i="1"/>
  <c r="G871" i="1"/>
  <c r="H1285" i="1"/>
  <c r="G1285" i="1"/>
  <c r="G178" i="1"/>
  <c r="G194" i="1"/>
  <c r="G210" i="1"/>
  <c r="G242" i="1"/>
  <c r="G757" i="1"/>
  <c r="H767" i="1"/>
  <c r="G767" i="1"/>
  <c r="H770" i="1"/>
  <c r="H792" i="1"/>
  <c r="H799" i="1"/>
  <c r="G799" i="1"/>
  <c r="H802" i="1"/>
  <c r="H824" i="1"/>
  <c r="H831" i="1"/>
  <c r="G831" i="1"/>
  <c r="H834" i="1"/>
  <c r="H856" i="1"/>
  <c r="H863" i="1"/>
  <c r="G863" i="1"/>
  <c r="H866" i="1"/>
  <c r="H903" i="1"/>
  <c r="G903" i="1"/>
  <c r="H914" i="1"/>
  <c r="G914" i="1"/>
  <c r="H933" i="1"/>
  <c r="G933" i="1"/>
  <c r="H948" i="1"/>
  <c r="G948" i="1"/>
  <c r="H967" i="1"/>
  <c r="G967" i="1"/>
  <c r="H978" i="1"/>
  <c r="G978" i="1"/>
  <c r="H1019" i="1"/>
  <c r="G1019" i="1"/>
  <c r="H1062" i="1"/>
  <c r="G1062" i="1"/>
  <c r="H753" i="1"/>
  <c r="H894" i="1"/>
  <c r="H897" i="1"/>
  <c r="G897" i="1"/>
  <c r="H910" i="1"/>
  <c r="H913" i="1"/>
  <c r="G913" i="1"/>
  <c r="H926" i="1"/>
  <c r="H929" i="1"/>
  <c r="G929" i="1"/>
  <c r="H942" i="1"/>
  <c r="H945" i="1"/>
  <c r="G945" i="1"/>
  <c r="H958" i="1"/>
  <c r="H961" i="1"/>
  <c r="G961" i="1"/>
  <c r="H974" i="1"/>
  <c r="H977" i="1"/>
  <c r="H1022" i="1"/>
  <c r="G1022" i="1"/>
  <c r="H1059" i="1"/>
  <c r="G1059" i="1"/>
  <c r="H1147" i="1"/>
  <c r="H1154" i="1"/>
  <c r="G1154" i="1"/>
  <c r="H1309" i="1"/>
  <c r="G1309" i="1"/>
  <c r="H1333" i="1"/>
  <c r="G1333" i="1"/>
  <c r="H1493" i="1"/>
  <c r="G1493"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88" i="1"/>
  <c r="H891" i="1"/>
  <c r="G891" i="1"/>
  <c r="H904" i="1"/>
  <c r="H907" i="1"/>
  <c r="G907" i="1"/>
  <c r="H920" i="1"/>
  <c r="H923" i="1"/>
  <c r="G923" i="1"/>
  <c r="H936" i="1"/>
  <c r="H939" i="1"/>
  <c r="G939" i="1"/>
  <c r="H952" i="1"/>
  <c r="H955" i="1"/>
  <c r="G955" i="1"/>
  <c r="H968" i="1"/>
  <c r="H971" i="1"/>
  <c r="G971" i="1"/>
  <c r="H1046" i="1"/>
  <c r="G1046" i="1"/>
  <c r="H1099" i="1"/>
  <c r="G1099" i="1"/>
  <c r="H1118" i="1"/>
  <c r="G1118" i="1"/>
  <c r="H1176" i="1"/>
  <c r="G1176" i="1"/>
  <c r="H1298" i="1"/>
  <c r="G1298" i="1"/>
  <c r="G758" i="1"/>
  <c r="H763" i="1"/>
  <c r="G763" i="1"/>
  <c r="G768" i="1"/>
  <c r="H771" i="1"/>
  <c r="G771" i="1"/>
  <c r="G776" i="1"/>
  <c r="H779" i="1"/>
  <c r="G779" i="1"/>
  <c r="G784" i="1"/>
  <c r="H787" i="1"/>
  <c r="G787" i="1"/>
  <c r="G792" i="1"/>
  <c r="H795" i="1"/>
  <c r="G795" i="1"/>
  <c r="G800" i="1"/>
  <c r="H803" i="1"/>
  <c r="G803" i="1"/>
  <c r="G808" i="1"/>
  <c r="H811" i="1"/>
  <c r="G811" i="1"/>
  <c r="G816" i="1"/>
  <c r="H819" i="1"/>
  <c r="G819" i="1"/>
  <c r="G824" i="1"/>
  <c r="H827" i="1"/>
  <c r="G827" i="1"/>
  <c r="G832" i="1"/>
  <c r="H835" i="1"/>
  <c r="G835" i="1"/>
  <c r="G840" i="1"/>
  <c r="H843" i="1"/>
  <c r="G843" i="1"/>
  <c r="G848" i="1"/>
  <c r="H851" i="1"/>
  <c r="G851" i="1"/>
  <c r="G856" i="1"/>
  <c r="H859" i="1"/>
  <c r="G859" i="1"/>
  <c r="G864" i="1"/>
  <c r="H867" i="1"/>
  <c r="G867" i="1"/>
  <c r="G872" i="1"/>
  <c r="H875" i="1"/>
  <c r="G875" i="1"/>
  <c r="G880" i="1"/>
  <c r="H883" i="1"/>
  <c r="G883" i="1"/>
  <c r="G888" i="1"/>
  <c r="H892" i="1"/>
  <c r="H895" i="1"/>
  <c r="G895" i="1"/>
  <c r="G904" i="1"/>
  <c r="H908" i="1"/>
  <c r="H911" i="1"/>
  <c r="G911" i="1"/>
  <c r="G920" i="1"/>
  <c r="H924" i="1"/>
  <c r="H927" i="1"/>
  <c r="G927" i="1"/>
  <c r="G936" i="1"/>
  <c r="H940" i="1"/>
  <c r="H943" i="1"/>
  <c r="G943" i="1"/>
  <c r="G952" i="1"/>
  <c r="H956" i="1"/>
  <c r="H959" i="1"/>
  <c r="G959" i="1"/>
  <c r="G968" i="1"/>
  <c r="H972" i="1"/>
  <c r="H975" i="1"/>
  <c r="G975" i="1"/>
  <c r="G984" i="1"/>
  <c r="G1000" i="1"/>
  <c r="H1030" i="1"/>
  <c r="G1030" i="1"/>
  <c r="H1067" i="1"/>
  <c r="G1067" i="1"/>
  <c r="H1075" i="1"/>
  <c r="H1081" i="1"/>
  <c r="G1081" i="1"/>
  <c r="H1096" i="1"/>
  <c r="G1096" i="1"/>
  <c r="H1115" i="1"/>
  <c r="G1115" i="1"/>
  <c r="H1134" i="1"/>
  <c r="G1134" i="1"/>
  <c r="H1373" i="1"/>
  <c r="G1373" i="1"/>
  <c r="H1397" i="1"/>
  <c r="G1397" i="1"/>
  <c r="H889" i="1"/>
  <c r="G889" i="1"/>
  <c r="H905" i="1"/>
  <c r="G905" i="1"/>
  <c r="H921" i="1"/>
  <c r="G921" i="1"/>
  <c r="H937" i="1"/>
  <c r="G937" i="1"/>
  <c r="H953" i="1"/>
  <c r="G953" i="1"/>
  <c r="H969" i="1"/>
  <c r="G969" i="1"/>
  <c r="H1027" i="1"/>
  <c r="G1027" i="1"/>
  <c r="H1054" i="1"/>
  <c r="G1054" i="1"/>
  <c r="H1078" i="1"/>
  <c r="G1078" i="1"/>
  <c r="H1131" i="1"/>
  <c r="G1131" i="1"/>
  <c r="H1170" i="1"/>
  <c r="G1170" i="1"/>
  <c r="H1461" i="1"/>
  <c r="G14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99" i="1"/>
  <c r="G899" i="1"/>
  <c r="H915" i="1"/>
  <c r="G915" i="1"/>
  <c r="H931" i="1"/>
  <c r="G931" i="1"/>
  <c r="G940" i="1"/>
  <c r="H947" i="1"/>
  <c r="G947" i="1"/>
  <c r="G956" i="1"/>
  <c r="H963" i="1"/>
  <c r="G963" i="1"/>
  <c r="G972" i="1"/>
  <c r="G988" i="1"/>
  <c r="G1004" i="1"/>
  <c r="H1051" i="1"/>
  <c r="G1051" i="1"/>
  <c r="G1064" i="1"/>
  <c r="G1075" i="1"/>
  <c r="H1112" i="1"/>
  <c r="G1112" i="1"/>
  <c r="H1160" i="1"/>
  <c r="G1160" i="1"/>
  <c r="H757" i="1"/>
  <c r="G761" i="1"/>
  <c r="H890" i="1"/>
  <c r="H893" i="1"/>
  <c r="G893" i="1"/>
  <c r="G902" i="1"/>
  <c r="H906" i="1"/>
  <c r="H909" i="1"/>
  <c r="G909" i="1"/>
  <c r="G918" i="1"/>
  <c r="H922" i="1"/>
  <c r="H925" i="1"/>
  <c r="G925" i="1"/>
  <c r="G934" i="1"/>
  <c r="H938" i="1"/>
  <c r="H941" i="1"/>
  <c r="G941" i="1"/>
  <c r="G950" i="1"/>
  <c r="H954" i="1"/>
  <c r="H957" i="1"/>
  <c r="G957" i="1"/>
  <c r="G966" i="1"/>
  <c r="H970" i="1"/>
  <c r="H973" i="1"/>
  <c r="G973" i="1"/>
  <c r="G982" i="1"/>
  <c r="G998" i="1"/>
  <c r="H1015" i="1"/>
  <c r="G1015" i="1"/>
  <c r="G1024" i="1"/>
  <c r="H1038" i="1"/>
  <c r="G1038" i="1"/>
  <c r="H1086" i="1"/>
  <c r="G1086" i="1"/>
  <c r="H1109" i="1"/>
  <c r="G1109" i="1"/>
  <c r="H1128" i="1"/>
  <c r="G1128" i="1"/>
  <c r="H1157" i="1"/>
  <c r="H1223" i="1"/>
  <c r="H1343" i="1"/>
  <c r="H1346" i="1"/>
  <c r="G1346" i="1"/>
  <c r="H1090" i="1"/>
  <c r="G1090" i="1"/>
  <c r="H1106" i="1"/>
  <c r="G1106" i="1"/>
  <c r="H1122" i="1"/>
  <c r="G1122" i="1"/>
  <c r="H1138" i="1"/>
  <c r="G1138" i="1"/>
  <c r="H1164" i="1"/>
  <c r="G1164" i="1"/>
  <c r="H1269" i="1"/>
  <c r="G1269" i="1"/>
  <c r="H1282" i="1"/>
  <c r="G1282" i="1"/>
  <c r="H1306" i="1"/>
  <c r="G1306" i="1"/>
  <c r="H1357" i="1"/>
  <c r="G1357" i="1"/>
  <c r="H1370" i="1"/>
  <c r="G1370" i="1"/>
  <c r="H1405" i="1"/>
  <c r="G1405" i="1"/>
  <c r="H1429" i="1"/>
  <c r="G1429" i="1"/>
  <c r="H1501" i="1"/>
  <c r="G1501" i="1"/>
  <c r="H1523" i="1"/>
  <c r="G1523" i="1"/>
  <c r="F5" i="6"/>
  <c r="H27" i="3"/>
  <c r="C1401" i="1"/>
  <c r="I30" i="3"/>
  <c r="D1510" i="1"/>
  <c r="I35" i="3"/>
  <c r="D1571" i="1"/>
  <c r="D45" i="8"/>
  <c r="C1628" i="1"/>
  <c r="H1664" i="1"/>
  <c r="G1664" i="1"/>
  <c r="H1013" i="1"/>
  <c r="H1025" i="1"/>
  <c r="H1033" i="1"/>
  <c r="H1041" i="1"/>
  <c r="H1049" i="1"/>
  <c r="H1057" i="1"/>
  <c r="H1065" i="1"/>
  <c r="H1073" i="1"/>
  <c r="H1084" i="1"/>
  <c r="G1084" i="1"/>
  <c r="H1097" i="1"/>
  <c r="H1100" i="1"/>
  <c r="G1100" i="1"/>
  <c r="H1113" i="1"/>
  <c r="H1116" i="1"/>
  <c r="G1116" i="1"/>
  <c r="H1129" i="1"/>
  <c r="H1132" i="1"/>
  <c r="G1132" i="1"/>
  <c r="H1145" i="1"/>
  <c r="H1148" i="1"/>
  <c r="G1148" i="1"/>
  <c r="H1155" i="1"/>
  <c r="H1158" i="1"/>
  <c r="G1158" i="1"/>
  <c r="H1171" i="1"/>
  <c r="H1174" i="1"/>
  <c r="G1174" i="1"/>
  <c r="H1195" i="1"/>
  <c r="H1221" i="1"/>
  <c r="H1237" i="1"/>
  <c r="H1253" i="1"/>
  <c r="H1293" i="1"/>
  <c r="G1293" i="1"/>
  <c r="H1317" i="1"/>
  <c r="G1317" i="1"/>
  <c r="H1330" i="1"/>
  <c r="G1330" i="1"/>
  <c r="H1351" i="1"/>
  <c r="H1381" i="1"/>
  <c r="G1381" i="1"/>
  <c r="H1437" i="1"/>
  <c r="G1437" i="1"/>
  <c r="H1455" i="1"/>
  <c r="H1469" i="1"/>
  <c r="G1469" i="1"/>
  <c r="H1517" i="1"/>
  <c r="G1533" i="1"/>
  <c r="G1087" i="1"/>
  <c r="H1094" i="1"/>
  <c r="G1094" i="1"/>
  <c r="G1103" i="1"/>
  <c r="H1110" i="1"/>
  <c r="G1110" i="1"/>
  <c r="G1119" i="1"/>
  <c r="H1126" i="1"/>
  <c r="G1126" i="1"/>
  <c r="H1142" i="1"/>
  <c r="G1142" i="1"/>
  <c r="H1168" i="1"/>
  <c r="G1168" i="1"/>
  <c r="H1266" i="1"/>
  <c r="G1266" i="1"/>
  <c r="H1341" i="1"/>
  <c r="G1341" i="1"/>
  <c r="H1354" i="1"/>
  <c r="G1354" i="1"/>
  <c r="H1509" i="1"/>
  <c r="G1509" i="1"/>
  <c r="H1539" i="1"/>
  <c r="G1539" i="1"/>
  <c r="H1088" i="1"/>
  <c r="G1088" i="1"/>
  <c r="H1104" i="1"/>
  <c r="G1104" i="1"/>
  <c r="H1120" i="1"/>
  <c r="G1120" i="1"/>
  <c r="H1136" i="1"/>
  <c r="G1136" i="1"/>
  <c r="H1162" i="1"/>
  <c r="G1162" i="1"/>
  <c r="H1178" i="1"/>
  <c r="G1178" i="1"/>
  <c r="H1277" i="1"/>
  <c r="G1277" i="1"/>
  <c r="H1290" i="1"/>
  <c r="G1290" i="1"/>
  <c r="H1301" i="1"/>
  <c r="G1301" i="1"/>
  <c r="H1314" i="1"/>
  <c r="G1314" i="1"/>
  <c r="H1365" i="1"/>
  <c r="G1365" i="1"/>
  <c r="H1413" i="1"/>
  <c r="G1413" i="1"/>
  <c r="H1445" i="1"/>
  <c r="G1445" i="1"/>
  <c r="H1477" i="1"/>
  <c r="G1477" i="1"/>
  <c r="H1531" i="1"/>
  <c r="G1531" i="1"/>
  <c r="H1615" i="1"/>
  <c r="G1615" i="1"/>
  <c r="F225" i="4"/>
  <c r="E221" i="4"/>
  <c r="G977" i="1"/>
  <c r="G979" i="1"/>
  <c r="G981" i="1"/>
  <c r="G983" i="1"/>
  <c r="G985" i="1"/>
  <c r="G987" i="1"/>
  <c r="G989" i="1"/>
  <c r="G991" i="1"/>
  <c r="G993" i="1"/>
  <c r="G995" i="1"/>
  <c r="G997" i="1"/>
  <c r="G999" i="1"/>
  <c r="G1001" i="1"/>
  <c r="G1003" i="1"/>
  <c r="G1005" i="1"/>
  <c r="G1007" i="1"/>
  <c r="G1009" i="1"/>
  <c r="G1018" i="1"/>
  <c r="G1028" i="1"/>
  <c r="G1036" i="1"/>
  <c r="G1044" i="1"/>
  <c r="G1052" i="1"/>
  <c r="G1060" i="1"/>
  <c r="G1068" i="1"/>
  <c r="H1077" i="1"/>
  <c r="G1079" i="1"/>
  <c r="G1091" i="1"/>
  <c r="H1095" i="1"/>
  <c r="H1098" i="1"/>
  <c r="G1098" i="1"/>
  <c r="G1107" i="1"/>
  <c r="H1111" i="1"/>
  <c r="H1114" i="1"/>
  <c r="G1114" i="1"/>
  <c r="G1123" i="1"/>
  <c r="H1127" i="1"/>
  <c r="H1130" i="1"/>
  <c r="G1130" i="1"/>
  <c r="H1143" i="1"/>
  <c r="H1146" i="1"/>
  <c r="G1146" i="1"/>
  <c r="H1153" i="1"/>
  <c r="H1156" i="1"/>
  <c r="G1156" i="1"/>
  <c r="H1169" i="1"/>
  <c r="H1172" i="1"/>
  <c r="G1172" i="1"/>
  <c r="H1193" i="1"/>
  <c r="H1219" i="1"/>
  <c r="H1235" i="1"/>
  <c r="H1251" i="1"/>
  <c r="H1271" i="1"/>
  <c r="H1325" i="1"/>
  <c r="G1325" i="1"/>
  <c r="H1338" i="1"/>
  <c r="G1338" i="1"/>
  <c r="H1389" i="1"/>
  <c r="G1389" i="1"/>
  <c r="H1407" i="1"/>
  <c r="H1557" i="1"/>
  <c r="G1557" i="1"/>
  <c r="I1557" i="1" s="1"/>
  <c r="J1557" i="1"/>
  <c r="H1607" i="1"/>
  <c r="G1607" i="1"/>
  <c r="H1612" i="1"/>
  <c r="G1612" i="1"/>
  <c r="H1684" i="1"/>
  <c r="G1684" i="1"/>
  <c r="H1021" i="1"/>
  <c r="G1023" i="1"/>
  <c r="H1029" i="1"/>
  <c r="G1031" i="1"/>
  <c r="H1037" i="1"/>
  <c r="G1039" i="1"/>
  <c r="H1045" i="1"/>
  <c r="G1047" i="1"/>
  <c r="H1053" i="1"/>
  <c r="G1055" i="1"/>
  <c r="H1061" i="1"/>
  <c r="G1063" i="1"/>
  <c r="H1069" i="1"/>
  <c r="G1071" i="1"/>
  <c r="G1082" i="1"/>
  <c r="G1085" i="1"/>
  <c r="H1089" i="1"/>
  <c r="H1092" i="1"/>
  <c r="G1092" i="1"/>
  <c r="G1101" i="1"/>
  <c r="H1105" i="1"/>
  <c r="H1108" i="1"/>
  <c r="G1108" i="1"/>
  <c r="G1117" i="1"/>
  <c r="H1121" i="1"/>
  <c r="H1137" i="1"/>
  <c r="H1140" i="1"/>
  <c r="G1140" i="1"/>
  <c r="H1163" i="1"/>
  <c r="H1166" i="1"/>
  <c r="G1166" i="1"/>
  <c r="H1179" i="1"/>
  <c r="H1187" i="1"/>
  <c r="H1203" i="1"/>
  <c r="H1213" i="1"/>
  <c r="H1229" i="1"/>
  <c r="H1245" i="1"/>
  <c r="H1274" i="1"/>
  <c r="G1274" i="1"/>
  <c r="H1295" i="1"/>
  <c r="H1319" i="1"/>
  <c r="H1349" i="1"/>
  <c r="G1349" i="1"/>
  <c r="H1362" i="1"/>
  <c r="G1362" i="1"/>
  <c r="H1383" i="1"/>
  <c r="H1439" i="1"/>
  <c r="H1453" i="1"/>
  <c r="G1453" i="1"/>
  <c r="H1471" i="1"/>
  <c r="H1515" i="1"/>
  <c r="G1515" i="1"/>
  <c r="H1574" i="1"/>
  <c r="J1574" i="1"/>
  <c r="G1574" i="1"/>
  <c r="I1574" i="1" s="1"/>
  <c r="H1264" i="1"/>
  <c r="J1565" i="1"/>
  <c r="I1567" i="1"/>
  <c r="H1633" i="1"/>
  <c r="G1633" i="1"/>
  <c r="E321" i="4"/>
  <c r="F322" i="4"/>
  <c r="G314" i="9"/>
  <c r="E314" i="9" s="1"/>
  <c r="B314" i="9" s="1"/>
  <c r="D88" i="5"/>
  <c r="F89" i="5"/>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591" i="1"/>
  <c r="G1591" i="1"/>
  <c r="H1596" i="1"/>
  <c r="G1596" i="1"/>
  <c r="I22" i="3"/>
  <c r="G1264" i="1"/>
  <c r="J1544" i="1"/>
  <c r="H1544" i="1"/>
  <c r="G1544" i="1"/>
  <c r="J1570" i="1"/>
  <c r="G1570" i="1"/>
  <c r="H1575" i="1"/>
  <c r="I1575" i="1" s="1"/>
  <c r="H1601" i="1"/>
  <c r="G1601" i="1"/>
  <c r="H1657" i="1"/>
  <c r="G1657" i="1"/>
  <c r="D125" i="4"/>
  <c r="F126" i="4"/>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7" i="1"/>
  <c r="H1270" i="1"/>
  <c r="G1270" i="1"/>
  <c r="G1275" i="1"/>
  <c r="H1278" i="1"/>
  <c r="G1278" i="1"/>
  <c r="G1283" i="1"/>
  <c r="H1286" i="1"/>
  <c r="G1286" i="1"/>
  <c r="G1291" i="1"/>
  <c r="H1294" i="1"/>
  <c r="G1294" i="1"/>
  <c r="G1299" i="1"/>
  <c r="H1302" i="1"/>
  <c r="G1302" i="1"/>
  <c r="G1307" i="1"/>
  <c r="H1310" i="1"/>
  <c r="G1310" i="1"/>
  <c r="G1315" i="1"/>
  <c r="H1318" i="1"/>
  <c r="G1318" i="1"/>
  <c r="G1323" i="1"/>
  <c r="H1326" i="1"/>
  <c r="G1326" i="1"/>
  <c r="G1331" i="1"/>
  <c r="H1334" i="1"/>
  <c r="G1334" i="1"/>
  <c r="G1339" i="1"/>
  <c r="H1342" i="1"/>
  <c r="G1342" i="1"/>
  <c r="G1347" i="1"/>
  <c r="H1350" i="1"/>
  <c r="G1350" i="1"/>
  <c r="G1355" i="1"/>
  <c r="H1358" i="1"/>
  <c r="G1358" i="1"/>
  <c r="G1363" i="1"/>
  <c r="H1366" i="1"/>
  <c r="G1366" i="1"/>
  <c r="G1371" i="1"/>
  <c r="H1374" i="1"/>
  <c r="G1374" i="1"/>
  <c r="G1379" i="1"/>
  <c r="G1387" i="1"/>
  <c r="G1395" i="1"/>
  <c r="G1403" i="1"/>
  <c r="G1411" i="1"/>
  <c r="G1419" i="1"/>
  <c r="G1427" i="1"/>
  <c r="G1435" i="1"/>
  <c r="G1443" i="1"/>
  <c r="G1451" i="1"/>
  <c r="G1459" i="1"/>
  <c r="G1467" i="1"/>
  <c r="G1475" i="1"/>
  <c r="G1483" i="1"/>
  <c r="G1491" i="1"/>
  <c r="G1499" i="1"/>
  <c r="G1507" i="1"/>
  <c r="G1513" i="1"/>
  <c r="J1553" i="1"/>
  <c r="G1553" i="1"/>
  <c r="I1553" i="1" s="1"/>
  <c r="H1568" i="1"/>
  <c r="G1568" i="1"/>
  <c r="I1568" i="1" s="1"/>
  <c r="H1570" i="1"/>
  <c r="I1573" i="1"/>
  <c r="I1578" i="1"/>
  <c r="G1602" i="1"/>
  <c r="H1602" i="1"/>
  <c r="H1636" i="1"/>
  <c r="G1636" i="1"/>
  <c r="H1681" i="1"/>
  <c r="G1681" i="1"/>
  <c r="H1551" i="1"/>
  <c r="G1551" i="1"/>
  <c r="I1551" i="1" s="1"/>
  <c r="H1561" i="1"/>
  <c r="G1561" i="1"/>
  <c r="J1566" i="1"/>
  <c r="G1566" i="1"/>
  <c r="I1566" i="1" s="1"/>
  <c r="H1585" i="1"/>
  <c r="G1585" i="1"/>
  <c r="F597" i="4"/>
  <c r="H1268" i="1"/>
  <c r="G1268" i="1"/>
  <c r="H1276" i="1"/>
  <c r="G1276" i="1"/>
  <c r="H1284" i="1"/>
  <c r="G1284" i="1"/>
  <c r="H1292" i="1"/>
  <c r="G1292" i="1"/>
  <c r="H1308" i="1"/>
  <c r="G1308" i="1"/>
  <c r="H1316" i="1"/>
  <c r="G1316" i="1"/>
  <c r="H1324" i="1"/>
  <c r="G1324" i="1"/>
  <c r="H1332" i="1"/>
  <c r="G1332" i="1"/>
  <c r="H1340" i="1"/>
  <c r="G1340" i="1"/>
  <c r="H1348" i="1"/>
  <c r="G1348" i="1"/>
  <c r="H1356" i="1"/>
  <c r="G1356" i="1"/>
  <c r="H1364" i="1"/>
  <c r="G1364" i="1"/>
  <c r="H1372" i="1"/>
  <c r="G1372" i="1"/>
  <c r="J1549" i="1"/>
  <c r="G1549" i="1"/>
  <c r="I1549" i="1" s="1"/>
  <c r="H1556" i="1"/>
  <c r="J1559" i="1"/>
  <c r="G1559" i="1"/>
  <c r="I1559" i="1" s="1"/>
  <c r="H1564" i="1"/>
  <c r="G1564" i="1"/>
  <c r="H1566" i="1"/>
  <c r="G1586" i="1"/>
  <c r="H1586" i="1"/>
  <c r="F36" i="4"/>
  <c r="D7" i="4"/>
  <c r="F321" i="4"/>
  <c r="I1580" i="1"/>
  <c r="H1676" i="1"/>
  <c r="G1676" i="1"/>
  <c r="E82" i="4"/>
  <c r="D78" i="1" s="1"/>
  <c r="D203" i="5"/>
  <c r="F204"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579" i="1"/>
  <c r="I1579" i="1" s="1"/>
  <c r="H1668" i="1"/>
  <c r="G1668" i="1"/>
  <c r="D373" i="4"/>
  <c r="E430" i="4"/>
  <c r="D430" i="4"/>
  <c r="F431" i="4"/>
  <c r="D522" i="4"/>
  <c r="E535" i="4"/>
  <c r="H315" i="9"/>
  <c r="H316" i="9"/>
  <c r="E147" i="5"/>
  <c r="D1152" i="1" s="1"/>
  <c r="H1152" i="1" s="1"/>
  <c r="F150" i="5"/>
  <c r="G339" i="9"/>
  <c r="E339" i="9" s="1"/>
  <c r="B339" i="9" s="1"/>
  <c r="F219" i="5"/>
  <c r="D89" i="6"/>
  <c r="F94" i="6"/>
  <c r="H1548" i="1"/>
  <c r="I1548" i="1" s="1"/>
  <c r="H1552" i="1"/>
  <c r="I1552" i="1" s="1"/>
  <c r="H1558" i="1"/>
  <c r="I1558" i="1" s="1"/>
  <c r="H1562" i="1"/>
  <c r="I1562" i="1" s="1"/>
  <c r="H1565" i="1"/>
  <c r="I1565" i="1" s="1"/>
  <c r="H1569" i="1"/>
  <c r="I1569" i="1" s="1"/>
  <c r="H1579" i="1"/>
  <c r="D49" i="4"/>
  <c r="F50" i="4"/>
  <c r="E134" i="4"/>
  <c r="F135" i="4"/>
  <c r="D535" i="4"/>
  <c r="F536" i="4"/>
  <c r="I27" i="3"/>
  <c r="J1578" i="1"/>
  <c r="G1583" i="1"/>
  <c r="G1593" i="1"/>
  <c r="G1599" i="1"/>
  <c r="G1609" i="1"/>
  <c r="G1620" i="1"/>
  <c r="G1625" i="1"/>
  <c r="H1651" i="1"/>
  <c r="H1660" i="1"/>
  <c r="G1660" i="1"/>
  <c r="G1673" i="1"/>
  <c r="E373" i="4"/>
  <c r="D368" i="1" s="1"/>
  <c r="F374" i="4"/>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I1543" i="1" s="1"/>
  <c r="G1547" i="1"/>
  <c r="H1576" i="1"/>
  <c r="I1576" i="1" s="1"/>
  <c r="J1579" i="1"/>
  <c r="G1581" i="1"/>
  <c r="I1581" i="1" s="1"/>
  <c r="H1652" i="1"/>
  <c r="G1652" i="1"/>
  <c r="D230" i="4"/>
  <c r="D629" i="4"/>
  <c r="F630" i="4"/>
  <c r="D178" i="5"/>
  <c r="F186" i="5"/>
  <c r="E22" i="7"/>
  <c r="E5" i="7" s="1"/>
  <c r="D44" i="8"/>
  <c r="J1575" i="1"/>
  <c r="G1584" i="1"/>
  <c r="G1600" i="1"/>
  <c r="H1635" i="1"/>
  <c r="H1644" i="1"/>
  <c r="G1644" i="1"/>
  <c r="D12" i="5"/>
  <c r="H336" i="9"/>
  <c r="E177" i="5"/>
  <c r="E251" i="5"/>
  <c r="D35" i="6"/>
  <c r="F36" i="6"/>
  <c r="D82" i="4"/>
  <c r="D106" i="4"/>
  <c r="E153" i="4"/>
  <c r="D164" i="4"/>
  <c r="E273" i="4"/>
  <c r="D269" i="1" s="1"/>
  <c r="D309" i="4"/>
  <c r="D361" i="4"/>
  <c r="D119" i="5"/>
  <c r="D296" i="5"/>
  <c r="D114" i="6"/>
  <c r="E129" i="6"/>
  <c r="D1525" i="1" s="1"/>
  <c r="G1525" i="1" s="1"/>
  <c r="B67" i="9"/>
  <c r="B237" i="9"/>
  <c r="B247" i="9"/>
  <c r="G1623" i="1"/>
  <c r="G1631" i="1"/>
  <c r="G1639" i="1"/>
  <c r="G1647" i="1"/>
  <c r="G1655" i="1"/>
  <c r="G1663" i="1"/>
  <c r="G1671" i="1"/>
  <c r="G1679" i="1"/>
  <c r="F141" i="4"/>
  <c r="F231" i="4"/>
  <c r="F437" i="4"/>
  <c r="F485" i="4"/>
  <c r="F523" i="4"/>
  <c r="F603" i="4"/>
  <c r="G1618" i="1"/>
  <c r="G1626" i="1"/>
  <c r="G1634" i="1"/>
  <c r="G1642" i="1"/>
  <c r="G1650" i="1"/>
  <c r="G1658" i="1"/>
  <c r="G1666" i="1"/>
  <c r="G1674" i="1"/>
  <c r="G1682" i="1"/>
  <c r="E57" i="9"/>
  <c r="B57" i="9" s="1"/>
  <c r="E61" i="9"/>
  <c r="B61" i="9" s="1"/>
  <c r="B284" i="9"/>
  <c r="E88" i="5"/>
  <c r="D1093" i="1" s="1"/>
  <c r="B231" i="9"/>
  <c r="E156" i="9"/>
  <c r="B156" i="9" s="1"/>
  <c r="G315" i="9"/>
  <c r="G316" i="9"/>
  <c r="F197" i="5"/>
  <c r="B228" i="9"/>
  <c r="B241" i="9"/>
  <c r="B265" i="9"/>
  <c r="B292" i="9"/>
  <c r="H19" i="9" l="1"/>
  <c r="E19" i="9" s="1"/>
  <c r="B19" i="9" s="1"/>
  <c r="E315" i="9"/>
  <c r="B315" i="9" s="1"/>
  <c r="E316" i="9"/>
  <c r="B316" i="9" s="1"/>
  <c r="F147" i="5"/>
  <c r="C1259" i="1"/>
  <c r="G1259" i="1" s="1"/>
  <c r="F255" i="5"/>
  <c r="H33" i="3"/>
  <c r="F647" i="4"/>
  <c r="H641" i="1"/>
  <c r="G641" i="1"/>
  <c r="G131" i="1"/>
  <c r="F164" i="4"/>
  <c r="C160" i="1"/>
  <c r="H269" i="1"/>
  <c r="G269" i="1"/>
  <c r="F35" i="6"/>
  <c r="H28" i="3"/>
  <c r="C1431" i="1"/>
  <c r="I1544" i="1"/>
  <c r="F221" i="4"/>
  <c r="D217" i="1"/>
  <c r="C1622" i="1"/>
  <c r="I40" i="3"/>
  <c r="I25" i="3"/>
  <c r="D1255" i="1"/>
  <c r="F535" i="4"/>
  <c r="D640" i="4"/>
  <c r="C529" i="1"/>
  <c r="D639" i="4"/>
  <c r="F430" i="4"/>
  <c r="C424" i="1"/>
  <c r="F88" i="5"/>
  <c r="C1093" i="1"/>
  <c r="F106" i="4"/>
  <c r="C102" i="1"/>
  <c r="F134" i="4"/>
  <c r="D130" i="1"/>
  <c r="E6" i="4"/>
  <c r="E360" i="4"/>
  <c r="G1152" i="1"/>
  <c r="G336" i="9"/>
  <c r="E336" i="9" s="1"/>
  <c r="B336" i="9" s="1"/>
  <c r="F178" i="5"/>
  <c r="D177" i="5"/>
  <c r="C1182" i="1"/>
  <c r="D6" i="4"/>
  <c r="F7" i="4"/>
  <c r="C3" i="1"/>
  <c r="G1571" i="1"/>
  <c r="H1571" i="1"/>
  <c r="E152" i="4"/>
  <c r="D149" i="1"/>
  <c r="F153" i="4"/>
  <c r="K1481" i="9"/>
  <c r="G344" i="9"/>
  <c r="E344" i="9" s="1"/>
  <c r="B344" i="9" s="1"/>
  <c r="I39" i="3"/>
  <c r="C1621" i="1"/>
  <c r="F373" i="4"/>
  <c r="C368" i="1"/>
  <c r="E309" i="9"/>
  <c r="B309" i="9" s="1"/>
  <c r="I1570" i="1"/>
  <c r="H1525" i="1"/>
  <c r="G338" i="9"/>
  <c r="E338" i="9" s="1"/>
  <c r="B338" i="9" s="1"/>
  <c r="F203" i="5"/>
  <c r="C1207" i="1"/>
  <c r="D152" i="4"/>
  <c r="E176" i="5"/>
  <c r="D1180" i="1" s="1"/>
  <c r="I24" i="3"/>
  <c r="D1181" i="1"/>
  <c r="E639" i="4"/>
  <c r="D633" i="1" s="1"/>
  <c r="D424" i="1"/>
  <c r="F12" i="5"/>
  <c r="C1017" i="1"/>
  <c r="G343" i="9"/>
  <c r="E343" i="9" s="1"/>
  <c r="F49" i="4"/>
  <c r="C45" i="1"/>
  <c r="F273" i="4"/>
  <c r="E180" i="9"/>
  <c r="B180" i="9" s="1"/>
  <c r="E308" i="4"/>
  <c r="D316" i="1"/>
  <c r="G1401" i="1"/>
  <c r="H1401" i="1"/>
  <c r="F114" i="6"/>
  <c r="H30" i="3"/>
  <c r="C1510" i="1"/>
  <c r="E69" i="5"/>
  <c r="H1259" i="1"/>
  <c r="F82" i="4"/>
  <c r="C78" i="1"/>
  <c r="F629" i="4"/>
  <c r="C623" i="1"/>
  <c r="D7" i="5"/>
  <c r="F230" i="4"/>
  <c r="C226" i="1"/>
  <c r="D360" i="4"/>
  <c r="F361" i="4"/>
  <c r="C356" i="1"/>
  <c r="G24" i="9"/>
  <c r="I34" i="3"/>
  <c r="D1555" i="1"/>
  <c r="E640" i="4"/>
  <c r="D634" i="1" s="1"/>
  <c r="D529" i="1"/>
  <c r="F125" i="4"/>
  <c r="C121" i="1"/>
  <c r="G348" i="9"/>
  <c r="E348" i="9" s="1"/>
  <c r="F296" i="5"/>
  <c r="C1300" i="1"/>
  <c r="F119" i="5"/>
  <c r="C1124" i="1"/>
  <c r="H24" i="9"/>
  <c r="F129" i="6"/>
  <c r="I33" i="3"/>
  <c r="D1538" i="1"/>
  <c r="D308" i="4"/>
  <c r="F309" i="4"/>
  <c r="C304" i="1"/>
  <c r="F251" i="5"/>
  <c r="H25" i="3"/>
  <c r="C1255" i="1"/>
  <c r="D69" i="5"/>
  <c r="E141" i="6"/>
  <c r="F89" i="6"/>
  <c r="C1485" i="1"/>
  <c r="F522" i="4"/>
  <c r="C516" i="1"/>
  <c r="E179" i="9"/>
  <c r="B179" i="9" s="1"/>
  <c r="G346" i="9"/>
  <c r="E346" i="9" s="1"/>
  <c r="I1564" i="1"/>
  <c r="I1561" i="1"/>
  <c r="H1628" i="1"/>
  <c r="G1628" i="1"/>
  <c r="D141" i="6"/>
  <c r="I31" i="3" l="1"/>
  <c r="D1537" i="1"/>
  <c r="G356" i="1"/>
  <c r="H356" i="1"/>
  <c r="H45" i="1"/>
  <c r="G45" i="1"/>
  <c r="H149" i="1"/>
  <c r="G149" i="1"/>
  <c r="H1093" i="1"/>
  <c r="G1093" i="1"/>
  <c r="G226" i="1"/>
  <c r="H226" i="1"/>
  <c r="H316" i="1"/>
  <c r="G316" i="1"/>
  <c r="H1017" i="1"/>
  <c r="G1017" i="1"/>
  <c r="H1207" i="1"/>
  <c r="G1207" i="1"/>
  <c r="G1621" i="1"/>
  <c r="H1621" i="1"/>
  <c r="H11" i="3"/>
  <c r="F640" i="4"/>
  <c r="C634" i="1"/>
  <c r="G368" i="1"/>
  <c r="H368" i="1"/>
  <c r="G516" i="1"/>
  <c r="H516" i="1"/>
  <c r="H1124" i="1"/>
  <c r="G1124" i="1"/>
  <c r="I23" i="3"/>
  <c r="D1074" i="1"/>
  <c r="E6" i="5"/>
  <c r="E417" i="4"/>
  <c r="D412" i="1" s="1"/>
  <c r="D303" i="1"/>
  <c r="H3" i="1"/>
  <c r="G3" i="1"/>
  <c r="E418" i="4"/>
  <c r="D413" i="1" s="1"/>
  <c r="D355" i="1"/>
  <c r="G424" i="1"/>
  <c r="H424" i="1"/>
  <c r="E347" i="9"/>
  <c r="B348" i="9"/>
  <c r="G102" i="1"/>
  <c r="H102" i="1"/>
  <c r="B346" i="9"/>
  <c r="E345" i="9"/>
  <c r="I10" i="3" s="1"/>
  <c r="D418" i="4"/>
  <c r="F360" i="4"/>
  <c r="C355" i="1"/>
  <c r="F141" i="6"/>
  <c r="H31" i="3"/>
  <c r="C1537" i="1"/>
  <c r="G304" i="1"/>
  <c r="H304" i="1"/>
  <c r="D6" i="5"/>
  <c r="F7" i="5"/>
  <c r="H22" i="3"/>
  <c r="C1012" i="1"/>
  <c r="H1510" i="1"/>
  <c r="G1510" i="1"/>
  <c r="I17" i="3"/>
  <c r="E422" i="4"/>
  <c r="D2" i="1"/>
  <c r="G1622" i="1"/>
  <c r="H1622" i="1"/>
  <c r="E342" i="9"/>
  <c r="B343" i="9"/>
  <c r="H1555" i="1"/>
  <c r="G1555" i="1"/>
  <c r="H1485" i="1"/>
  <c r="G1485" i="1"/>
  <c r="H1300" i="1"/>
  <c r="G1300" i="1"/>
  <c r="H623" i="1"/>
  <c r="G623" i="1"/>
  <c r="D422" i="4"/>
  <c r="F6" i="4"/>
  <c r="H17" i="3"/>
  <c r="C2" i="1"/>
  <c r="G130" i="1"/>
  <c r="H130" i="1"/>
  <c r="F639" i="4"/>
  <c r="C633" i="1"/>
  <c r="H217" i="1"/>
  <c r="G217" i="1"/>
  <c r="G160" i="1"/>
  <c r="H160" i="1"/>
  <c r="H1538" i="1"/>
  <c r="G1538" i="1"/>
  <c r="G78" i="1"/>
  <c r="H78" i="1"/>
  <c r="D176" i="5"/>
  <c r="F177" i="5"/>
  <c r="H24" i="3"/>
  <c r="C1181" i="1"/>
  <c r="H23" i="3"/>
  <c r="F69" i="5"/>
  <c r="C1074" i="1"/>
  <c r="H121" i="1"/>
  <c r="G121" i="1"/>
  <c r="I18" i="3"/>
  <c r="E299" i="4"/>
  <c r="E300" i="4" s="1"/>
  <c r="D296" i="1" s="1"/>
  <c r="D148" i="1"/>
  <c r="H1431" i="1"/>
  <c r="G1431" i="1"/>
  <c r="H1255" i="1"/>
  <c r="G1255" i="1"/>
  <c r="H18" i="3"/>
  <c r="D299" i="4"/>
  <c r="D300" i="4" s="1"/>
  <c r="F152" i="4"/>
  <c r="C148" i="1"/>
  <c r="D417" i="4"/>
  <c r="F308" i="4"/>
  <c r="C303" i="1"/>
  <c r="E24" i="9"/>
  <c r="H1182" i="1"/>
  <c r="G1182" i="1"/>
  <c r="H529" i="1"/>
  <c r="G529" i="1"/>
  <c r="G306" i="9" l="1"/>
  <c r="E306" i="9" s="1"/>
  <c r="B306" i="9" s="1"/>
  <c r="G299" i="9"/>
  <c r="F6" i="5"/>
  <c r="C1011" i="1"/>
  <c r="G634" i="1"/>
  <c r="H634" i="1"/>
  <c r="B24" i="9"/>
  <c r="H633" i="1"/>
  <c r="G633" i="1"/>
  <c r="D643" i="4"/>
  <c r="F422" i="4"/>
  <c r="C417" i="1"/>
  <c r="N3" i="9"/>
  <c r="I11" i="3"/>
  <c r="F300" i="4"/>
  <c r="C296" i="1"/>
  <c r="H1537" i="1"/>
  <c r="G1537" i="1"/>
  <c r="H303" i="1"/>
  <c r="G303" i="1"/>
  <c r="H1074" i="1"/>
  <c r="G1074" i="1"/>
  <c r="F417" i="4"/>
  <c r="C412" i="1"/>
  <c r="F176" i="5"/>
  <c r="C1180" i="1"/>
  <c r="G148" i="1"/>
  <c r="H148" i="1"/>
  <c r="H1181" i="1"/>
  <c r="G1181" i="1"/>
  <c r="G2" i="1"/>
  <c r="H2" i="1"/>
  <c r="G1012" i="1"/>
  <c r="H1012" i="1"/>
  <c r="E643" i="4"/>
  <c r="D417" i="1"/>
  <c r="E423" i="4"/>
  <c r="E424" i="4" s="1"/>
  <c r="D419" i="1" s="1"/>
  <c r="E301" i="4"/>
  <c r="D297" i="1" s="1"/>
  <c r="D295" i="1"/>
  <c r="G355" i="1"/>
  <c r="H355" i="1"/>
  <c r="F418" i="4"/>
  <c r="C413" i="1"/>
  <c r="D301" i="4"/>
  <c r="F299" i="4"/>
  <c r="D423" i="4"/>
  <c r="D424" i="4" s="1"/>
  <c r="C295" i="1"/>
  <c r="H299" i="9"/>
  <c r="D1011" i="1"/>
  <c r="H9" i="3"/>
  <c r="F424" i="4" l="1"/>
  <c r="C419" i="1"/>
  <c r="I9" i="3"/>
  <c r="K3" i="9"/>
  <c r="G417" i="1"/>
  <c r="H417" i="1"/>
  <c r="F301" i="4"/>
  <c r="C297" i="1"/>
  <c r="H1180" i="1"/>
  <c r="G1180" i="1"/>
  <c r="H8" i="3"/>
  <c r="H1011" i="1"/>
  <c r="G1011" i="1"/>
  <c r="E644" i="4"/>
  <c r="E645" i="4" s="1"/>
  <c r="H20" i="9"/>
  <c r="E425" i="4"/>
  <c r="D420" i="1" s="1"/>
  <c r="D418" i="1"/>
  <c r="H413" i="1"/>
  <c r="G413" i="1"/>
  <c r="D637" i="1"/>
  <c r="G295" i="1"/>
  <c r="H295" i="1"/>
  <c r="F643" i="4"/>
  <c r="C637" i="1"/>
  <c r="F423" i="4"/>
  <c r="D644" i="4"/>
  <c r="G20" i="9"/>
  <c r="D425" i="4"/>
  <c r="C418" i="1"/>
  <c r="G412" i="1"/>
  <c r="H412" i="1"/>
  <c r="G296" i="1"/>
  <c r="H296" i="1"/>
  <c r="E299" i="9"/>
  <c r="G297" i="1" l="1"/>
  <c r="H297" i="1"/>
  <c r="G418" i="1"/>
  <c r="H418" i="1"/>
  <c r="F425" i="4"/>
  <c r="C420" i="1"/>
  <c r="E646" i="4"/>
  <c r="D638" i="1"/>
  <c r="F644" i="4"/>
  <c r="D646" i="4"/>
  <c r="C638" i="1"/>
  <c r="E20" i="9"/>
  <c r="B20" i="9" s="1"/>
  <c r="D639" i="1"/>
  <c r="M3" i="9"/>
  <c r="H637" i="1"/>
  <c r="G637" i="1"/>
  <c r="G419" i="1"/>
  <c r="H419" i="1"/>
  <c r="B299" i="9"/>
  <c r="D645" i="4"/>
  <c r="F645" i="4" l="1"/>
  <c r="D649" i="4"/>
  <c r="C639" i="1"/>
  <c r="E650" i="4"/>
  <c r="D640" i="1"/>
  <c r="G638" i="1"/>
  <c r="H638" i="1"/>
  <c r="D650" i="4"/>
  <c r="F646" i="4"/>
  <c r="C640" i="1"/>
  <c r="G420" i="1"/>
  <c r="H420" i="1"/>
  <c r="E649" i="4"/>
  <c r="H334" i="9"/>
  <c r="G334" i="9"/>
  <c r="E334" i="9" l="1"/>
  <c r="E298" i="9" s="1"/>
  <c r="I8" i="3" s="1"/>
  <c r="F650" i="4"/>
  <c r="H20" i="3"/>
  <c r="C644" i="1"/>
  <c r="F649" i="4"/>
  <c r="H19" i="3"/>
  <c r="C643" i="1"/>
  <c r="G297" i="9"/>
  <c r="E297" i="9" s="1"/>
  <c r="B297" i="9" s="1"/>
  <c r="I19" i="3"/>
  <c r="D643" i="1"/>
  <c r="I20" i="3"/>
  <c r="D644" i="1"/>
  <c r="H639" i="1"/>
  <c r="G639" i="1"/>
  <c r="H7" i="3"/>
  <c r="G640" i="1"/>
  <c r="H640" i="1"/>
  <c r="B334" i="9" l="1"/>
  <c r="J3" i="9"/>
  <c r="H643" i="1"/>
  <c r="G643" i="1"/>
  <c r="G644" i="1"/>
  <c r="H644" i="1"/>
  <c r="G295" i="9" l="1"/>
  <c r="L293" i="9"/>
  <c r="F293" i="9" s="1"/>
  <c r="H18" i="9"/>
  <c r="H295" i="9"/>
  <c r="M16" i="9"/>
  <c r="L16" i="9"/>
  <c r="H22" i="9"/>
  <c r="G18" i="9"/>
  <c r="G16" i="9"/>
  <c r="G22" i="9"/>
  <c r="H21" i="9"/>
  <c r="M15" i="9"/>
  <c r="G21" i="9"/>
  <c r="I17" i="9"/>
  <c r="L15" i="9"/>
  <c r="H17" i="9"/>
  <c r="H15" i="9"/>
  <c r="J9" i="9"/>
  <c r="K6" i="9"/>
  <c r="I6" i="9"/>
  <c r="G17" i="9"/>
  <c r="H16" i="9"/>
  <c r="J17" i="9"/>
  <c r="K13" i="9"/>
  <c r="J10" i="9"/>
  <c r="I7" i="9"/>
  <c r="I11" i="9"/>
  <c r="G15" i="9"/>
  <c r="J13" i="9"/>
  <c r="I13" i="9"/>
  <c r="J12" i="9"/>
  <c r="K8" i="9"/>
  <c r="K5" i="9"/>
  <c r="K7" i="9"/>
  <c r="K11" i="9"/>
  <c r="I9" i="9"/>
  <c r="J6" i="9"/>
  <c r="I12" i="9"/>
  <c r="K9" i="9"/>
  <c r="J8" i="9"/>
  <c r="J7" i="9"/>
  <c r="I5" i="9"/>
  <c r="K10" i="9"/>
  <c r="K12" i="9"/>
  <c r="J11" i="9"/>
  <c r="I8" i="9"/>
  <c r="J5" i="9"/>
  <c r="E15" i="9" l="1"/>
  <c r="E6" i="9"/>
  <c r="B6" i="9" s="1"/>
  <c r="F15" i="9"/>
  <c r="E8" i="9"/>
  <c r="B8" i="9" s="1"/>
  <c r="E13" i="9"/>
  <c r="B13" i="9" s="1"/>
  <c r="F16" i="9"/>
  <c r="E9" i="9"/>
  <c r="B9" i="9" s="1"/>
  <c r="E18" i="9"/>
  <c r="B18" i="9" s="1"/>
  <c r="E12" i="9"/>
  <c r="B12" i="9" s="1"/>
  <c r="E17" i="9"/>
  <c r="B17" i="9" s="1"/>
  <c r="E21" i="9"/>
  <c r="B21" i="9" s="1"/>
  <c r="E11" i="9"/>
  <c r="B11" i="9" s="1"/>
  <c r="E5" i="9"/>
  <c r="E7" i="9"/>
  <c r="B7" i="9" s="1"/>
  <c r="E22" i="9"/>
  <c r="B22" i="9" s="1"/>
  <c r="B293" i="9"/>
  <c r="F23" i="9"/>
  <c r="E10" i="9"/>
  <c r="B10" i="9" s="1"/>
  <c r="E16" i="9"/>
  <c r="E295" i="9"/>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<sst xmlns="http://schemas.openxmlformats.org/spreadsheetml/2006/main" count="4733" uniqueCount="3656">
  <si>
    <t>Obveznik:</t>
  </si>
  <si>
    <t>27046 - OPĆINA BISTRA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</si>
  <si>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</si>
  <si>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</si>
  <si>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</si>
  <si>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</si>
  <si>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</si>
  <si>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</si>
  <si>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</si>
  <si>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</si>
  <si>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</si>
  <si>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</si>
  <si>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</si>
  <si>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</si>
  <si>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</si>
  <si>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</si>
  <si>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</si>
  <si>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</si>
  <si>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</si>
  <si>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</si>
  <si>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</si>
  <si>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</si>
  <si>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</si>
  <si>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</si>
  <si>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</si>
  <si>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</si>
  <si>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</si>
  <si>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</si>
  <si>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</si>
  <si>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</si>
  <si>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</si>
  <si>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</si>
  <si>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</si>
  <si>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</si>
  <si>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</si>
  <si>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</si>
  <si>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</si>
  <si>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</si>
  <si>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</si>
  <si>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</si>
  <si>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</si>
  <si>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</si>
  <si>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</si>
  <si>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</si>
  <si>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</si>
  <si>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</si>
  <si>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</si>
  <si>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</si>
  <si>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</si>
  <si>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</si>
  <si>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</si>
  <si>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</si>
  <si>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</si>
  <si>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</si>
  <si>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</si>
  <si>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</si>
  <si>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</si>
  <si>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</si>
  <si>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</si>
  <si>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</si>
  <si>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</si>
  <si>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</si>
  <si>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</si>
  <si>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</si>
  <si>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</si>
  <si>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</si>
  <si>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</si>
  <si>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</si>
  <si>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</si>
  <si>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</si>
  <si>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</si>
  <si>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</si>
  <si>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</si>
  <si>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</si>
  <si>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</si>
  <si>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</si>
  <si>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</si>
  <si>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</si>
  <si>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</si>
  <si>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</si>
  <si>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</si>
  <si>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</si>
  <si>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</si>
  <si>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</si>
  <si>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</si>
  <si>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</si>
  <si>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</si>
  <si>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</si>
  <si>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</si>
  <si>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</si>
  <si>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</si>
  <si>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</si>
  <si>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</si>
  <si>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</si>
  <si>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</si>
  <si>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</si>
  <si>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</si>
  <si>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</si>
  <si>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</si>
  <si>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</si>
  <si>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</si>
  <si>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</si>
  <si>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</si>
  <si>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</si>
  <si>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</si>
  <si>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</si>
  <si>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</si>
  <si>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</si>
  <si>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</si>
  <si>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</si>
  <si>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</si>
  <si>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</si>
  <si>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</si>
  <si>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</si>
  <si>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</si>
  <si>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</si>
  <si>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</si>
  <si>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</si>
  <si>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</si>
  <si>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</si>
  <si>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</si>
  <si>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</si>
  <si>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</si>
  <si>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</si>
  <si>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</si>
  <si>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</si>
  <si>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</si>
  <si>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</si>
  <si>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</si>
  <si>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</si>
  <si>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</si>
  <si>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</si>
  <si>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</si>
  <si>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</si>
  <si>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</si>
  <si>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</si>
  <si>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</si>
  <si>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</si>
  <si>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</si>
  <si>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</si>
  <si>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</si>
  <si>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</si>
  <si>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</si>
  <si>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</si>
  <si>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</si>
  <si>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</si>
  <si>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</si>
  <si>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</si>
  <si>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</si>
  <si>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</si>
  <si>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</si>
  <si>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</si>
  <si>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</si>
  <si>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</si>
  <si>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</si>
  <si>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</si>
  <si>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</si>
  <si>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</si>
  <si>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</si>
  <si>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</si>
  <si>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</si>
  <si>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</si>
  <si>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</si>
  <si>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</si>
  <si>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</si>
  <si>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</si>
  <si>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</si>
  <si>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</si>
  <si>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</si>
  <si>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</si>
  <si>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</si>
  <si>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</si>
  <si>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</si>
  <si>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</si>
  <si>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</si>
  <si>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</si>
  <si>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</si>
  <si>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</si>
  <si>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</si>
  <si>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</si>
  <si>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</si>
  <si>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</si>
  <si>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</si>
  <si>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</si>
  <si>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</si>
  <si>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</si>
  <si>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</si>
  <si>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</si>
  <si>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</si>
  <si>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</si>
  <si>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</si>
  <si>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</si>
  <si>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</si>
  <si>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</si>
  <si>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</si>
  <si>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</si>
  <si>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</si>
  <si>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</si>
  <si>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</si>
  <si>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</si>
  <si>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</si>
  <si>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</si>
  <si>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</si>
  <si>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</si>
  <si>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</si>
  <si>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</si>
  <si>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</si>
  <si>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</si>
  <si>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</si>
  <si>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</si>
  <si>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</si>
  <si>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</si>
  <si>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</si>
  <si>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</si>
  <si>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</si>
  <si>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</si>
  <si>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</si>
  <si>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</si>
  <si>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</si>
  <si>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</si>
  <si>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</si>
  <si>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</si>
  <si>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</si>
  <si>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</si>
  <si>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</si>
  <si>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</si>
  <si>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</si>
  <si>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</si>
  <si>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</si>
  <si>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</si>
  <si>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</si>
  <si>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</si>
  <si>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</si>
  <si>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</si>
  <si>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</si>
  <si>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</si>
  <si>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</si>
  <si>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</si>
  <si>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</si>
  <si>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</si>
  <si>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</si>
  <si>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</si>
  <si>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</si>
  <si>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</si>
  <si>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</si>
  <si>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</si>
  <si>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</si>
  <si>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</si>
  <si>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</si>
  <si>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</si>
  <si>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</si>
  <si>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</si>
  <si>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</si>
  <si>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</si>
  <si>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</si>
  <si>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</si>
  <si>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</si>
  <si>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</si>
  <si>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</si>
  <si>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</si>
  <si>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</si>
  <si>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</si>
  <si>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</si>
  <si>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</si>
  <si>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</si>
  <si>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</si>
  <si>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</si>
  <si>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</si>
  <si>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</si>
  <si>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</si>
  <si>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</si>
  <si>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</si>
  <si>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</si>
  <si>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</si>
  <si>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</si>
  <si>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</si>
  <si>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</si>
  <si>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</si>
  <si>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</si>
  <si>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</si>
  <si>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</si>
  <si>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</si>
  <si>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</si>
  <si>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</si>
  <si>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</si>
  <si>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</si>
  <si>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</si>
  <si>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</si>
  <si>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</si>
  <si>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</si>
  <si>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</si>
  <si>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</si>
  <si>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</si>
  <si>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</si>
  <si>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</si>
  <si>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</si>
  <si>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</si>
  <si>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</si>
  <si>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</si>
  <si>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</si>
  <si>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</si>
  <si>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</si>
  <si>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</si>
  <si>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</si>
  <si>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</si>
  <si>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</si>
  <si>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</si>
  <si>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</si>
  <si>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</si>
  <si>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</si>
  <si>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</si>
  <si>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</si>
  <si>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</si>
  <si>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</si>
  <si>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</si>
  <si>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</si>
  <si>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</si>
  <si>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</si>
  <si>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</si>
  <si>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</si>
  <si>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</si>
  <si>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</si>
  <si>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</si>
  <si>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</si>
  <si>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</si>
  <si>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</si>
  <si>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</si>
  <si>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</si>
  <si>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</si>
  <si>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</si>
  <si>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</si>
  <si>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</si>
  <si>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</si>
  <si>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</si>
  <si>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</si>
  <si>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</si>
  <si>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</si>
  <si>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</si>
  <si>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</si>
  <si>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</si>
  <si>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</si>
  <si>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</si>
  <si>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</si>
  <si>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</si>
  <si>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</si>
  <si>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</si>
  <si>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</si>
  <si>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</si>
  <si>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</si>
  <si>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</si>
  <si>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</si>
  <si>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</si>
  <si>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</si>
  <si>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</si>
  <si>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</si>
  <si>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</si>
  <si>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</si>
  <si>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</si>
  <si>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</si>
  <si>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</si>
  <si>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</si>
  <si>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</si>
  <si>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</si>
  <si>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</si>
  <si>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</si>
  <si>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</si>
  <si>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</si>
  <si>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</si>
  <si>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</si>
  <si>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</si>
  <si>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</si>
  <si>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</si>
  <si>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</si>
  <si>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</si>
  <si>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</si>
  <si>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</si>
  <si>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</si>
  <si>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</si>
  <si>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</si>
  <si>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</si>
  <si>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</si>
  <si>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</si>
  <si>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</si>
  <si>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</si>
  <si>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</si>
  <si>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</si>
  <si>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</si>
  <si>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</si>
  <si>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</si>
  <si>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</si>
  <si>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</si>
  <si>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</si>
  <si>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</si>
  <si>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</si>
  <si>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</si>
  <si>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</si>
  <si>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</si>
  <si>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</si>
  <si>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</si>
  <si>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</si>
  <si>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</si>
  <si>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</si>
  <si>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</si>
  <si>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</si>
  <si>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</si>
  <si>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</si>
  <si>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</si>
  <si>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</si>
  <si>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</si>
  <si>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</si>
  <si>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</si>
  <si>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</si>
  <si>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</si>
  <si>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</si>
  <si>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</si>
  <si>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</si>
  <si>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</si>
  <si>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</si>
  <si>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</si>
  <si>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</si>
  <si>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</si>
  <si>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</si>
  <si>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</si>
  <si>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</si>
  <si>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</si>
  <si>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</si>
  <si>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</si>
  <si>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</si>
  <si>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</si>
  <si>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</si>
  <si>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</si>
  <si>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</si>
  <si>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</si>
  <si>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</si>
  <si>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</si>
  <si>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</si>
  <si>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</si>
  <si>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</si>
  <si>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</si>
  <si>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</si>
  <si>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</si>
  <si>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</si>
  <si>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</si>
  <si>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</si>
  <si>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</si>
  <si>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</si>
  <si>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</si>
  <si>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</si>
  <si>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</si>
  <si>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</si>
  <si>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</si>
  <si>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</si>
  <si>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</si>
  <si>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</si>
  <si>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</si>
  <si>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</si>
  <si>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</si>
  <si>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</si>
  <si>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</si>
  <si>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</si>
  <si>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</si>
  <si>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</si>
  <si>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</si>
  <si>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</si>
  <si>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</si>
  <si>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</si>
  <si>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</si>
  <si>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</si>
  <si>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</si>
  <si>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</si>
  <si>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</si>
  <si>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</si>
  <si>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</si>
  <si>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</si>
  <si>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</si>
  <si>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</si>
  <si>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</si>
  <si>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</si>
  <si>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</si>
  <si>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</si>
  <si>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</si>
  <si>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</si>
  <si>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</si>
  <si>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</si>
  <si>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</si>
  <si>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</si>
  <si>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</si>
  <si>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</si>
  <si>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</si>
  <si>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</si>
  <si>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</si>
  <si>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</si>
  <si>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</si>
  <si>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</si>
  <si>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</si>
  <si>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</si>
  <si>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</si>
  <si>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</si>
  <si>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</si>
  <si>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</si>
  <si>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</si>
  <si>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</si>
  <si>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</si>
  <si>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</si>
  <si>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</si>
  <si>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</si>
  <si>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</si>
  <si>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</si>
  <si>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</si>
  <si>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</si>
  <si>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</si>
  <si>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</si>
  <si>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</si>
  <si>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</si>
  <si>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</si>
  <si>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</si>
  <si>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</si>
  <si>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</si>
  <si>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</si>
  <si>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</si>
  <si>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</si>
  <si>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</si>
  <si>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</si>
  <si>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</si>
  <si>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</si>
  <si>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</si>
  <si>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</si>
  <si>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</si>
  <si>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</si>
  <si>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</si>
  <si>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</si>
  <si>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</si>
  <si>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</si>
  <si>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</si>
  <si>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</si>
  <si>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</si>
  <si>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</si>
  <si>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</si>
  <si>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</si>
  <si>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</si>
  <si>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</si>
  <si>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</si>
  <si>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</si>
  <si>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</si>
  <si>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</si>
  <si>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</si>
  <si>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</si>
  <si>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</si>
  <si>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</si>
  <si>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</si>
  <si>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</si>
  <si>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</si>
  <si>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</si>
  <si>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</si>
  <si>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</si>
  <si>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</si>
  <si>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</si>
  <si>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</si>
  <si>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</si>
  <si>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</si>
  <si>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</si>
  <si>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</si>
  <si>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</si>
  <si>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</si>
  <si>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</si>
  <si>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</si>
  <si>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</si>
  <si>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</si>
  <si>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</si>
  <si>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</si>
  <si>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</si>
  <si>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</si>
  <si>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</si>
  <si>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</si>
  <si>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</si>
  <si>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</si>
  <si>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</si>
  <si>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</si>
  <si>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</si>
  <si>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</si>
  <si>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</si>
  <si>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</si>
  <si>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</si>
  <si>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</si>
  <si>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</si>
  <si>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</si>
  <si>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</si>
  <si>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</si>
  <si>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</si>
  <si>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</si>
  <si>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</si>
  <si>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</si>
  <si>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</si>
  <si>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</si>
  <si>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</si>
  <si>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</si>
  <si>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</si>
  <si>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</si>
  <si>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</si>
  <si>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</si>
  <si>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</si>
  <si>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</si>
  <si>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</si>
  <si>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</si>
  <si>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</si>
  <si>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</si>
  <si>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</si>
  <si>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</si>
  <si>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</si>
  <si>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</si>
  <si>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</si>
  <si>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</si>
  <si>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</si>
  <si>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</si>
  <si>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</si>
  <si>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</si>
  <si>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</si>
  <si>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</si>
  <si>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</si>
  <si>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</si>
  <si>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</si>
  <si>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</si>
  <si>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</si>
  <si>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</si>
  <si>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</si>
  <si>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</si>
  <si>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</si>
  <si>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</si>
  <si>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</si>
  <si>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</si>
  <si>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</si>
  <si>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</si>
  <si>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</si>
  <si>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</si>
  <si>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</si>
  <si>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</si>
  <si>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</si>
  <si>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</si>
  <si>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</si>
  <si>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</si>
  <si>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</si>
  <si>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</si>
  <si>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</si>
  <si>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</si>
  <si>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</si>
  <si>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</si>
  <si>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</si>
  <si>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</si>
  <si>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</si>
  <si>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</si>
  <si>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</si>
  <si>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</si>
  <si>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</si>
  <si>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</si>
  <si>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</si>
  <si>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</si>
  <si>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</si>
  <si>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</si>
  <si>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</si>
  <si>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</si>
  <si>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</si>
  <si>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</si>
  <si>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</si>
  <si>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</si>
  <si>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</si>
  <si>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</si>
  <si>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</si>
  <si>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</si>
  <si>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</si>
  <si>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</si>
  <si>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</si>
  <si>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</si>
  <si>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</si>
  <si>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</si>
  <si>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</si>
  <si>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</si>
  <si>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</si>
  <si>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</si>
  <si>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</si>
  <si>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</si>
  <si>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</si>
  <si>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</si>
  <si>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</si>
  <si>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</si>
  <si>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</si>
  <si>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</si>
  <si>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</si>
  <si>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</si>
  <si>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</si>
  <si>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</si>
  <si>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</si>
  <si>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</si>
  <si>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</si>
  <si>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</si>
  <si>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</si>
  <si>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</si>
  <si>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</si>
  <si>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</si>
  <si>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</si>
  <si>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</si>
  <si>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</si>
  <si>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</si>
  <si>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</si>
  <si>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</si>
  <si>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</si>
  <si>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</si>
  <si>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</si>
  <si>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</si>
  <si>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</si>
  <si>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</si>
  <si>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</si>
  <si>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</si>
  <si>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</si>
  <si>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</si>
  <si>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</si>
  <si>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</si>
  <si>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</si>
  <si>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</si>
  <si>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</si>
  <si>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</si>
  <si>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</si>
  <si>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</si>
  <si>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</si>
  <si>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</si>
  <si>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</si>
  <si>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</si>
  <si>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</si>
  <si>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</si>
  <si>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</si>
  <si>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</si>
  <si>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</si>
  <si>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</si>
  <si>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</si>
  <si>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</si>
  <si>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</si>
  <si>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</si>
  <si>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</si>
  <si>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</si>
  <si>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</si>
  <si>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</si>
  <si>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</si>
  <si>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</si>
  <si>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</si>
  <si>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</si>
  <si>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</si>
  <si>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</si>
  <si>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</si>
  <si>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</si>
  <si>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</si>
  <si>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</si>
  <si>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</si>
  <si>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</si>
  <si>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</si>
  <si>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</si>
  <si>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</si>
  <si>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</si>
  <si>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</si>
  <si>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</si>
  <si>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</si>
  <si>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</si>
  <si>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</si>
  <si>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</si>
  <si>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</si>
  <si>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</si>
  <si>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</si>
  <si>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</si>
  <si>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</si>
  <si>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</si>
  <si>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</si>
  <si>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</si>
  <si>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</si>
  <si>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</si>
  <si>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</si>
  <si>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</si>
  <si>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</si>
  <si>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</si>
  <si>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</si>
  <si>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</si>
  <si>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</si>
  <si>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</si>
  <si>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</si>
  <si>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</si>
  <si>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</si>
  <si>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</si>
  <si>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</si>
  <si>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</si>
  <si>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</si>
  <si>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</si>
  <si>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</si>
  <si>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</si>
  <si>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</si>
  <si>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</si>
  <si>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</si>
  <si>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</si>
  <si>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</si>
  <si>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</si>
  <si>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</si>
  <si>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</si>
  <si>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</si>
  <si>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</si>
  <si>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</si>
  <si>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</si>
  <si>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</si>
  <si>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</si>
  <si>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</si>
  <si>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</si>
  <si>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</si>
  <si>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</si>
  <si>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</si>
  <si>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</si>
  <si>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</si>
  <si>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</si>
  <si>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</si>
  <si>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</si>
  <si>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</si>
  <si>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</si>
  <si>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</si>
  <si>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</si>
  <si>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</si>
  <si>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</si>
  <si>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</si>
  <si>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</si>
  <si>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</si>
  <si>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</si>
  <si>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</si>
  <si>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</si>
  <si>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</si>
  <si>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</si>
  <si>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</si>
  <si>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</si>
  <si>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</si>
  <si>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</si>
  <si>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</si>
  <si>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</si>
  <si>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</si>
  <si>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</si>
  <si>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</si>
  <si>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</si>
  <si>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</si>
  <si>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</si>
  <si>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</si>
  <si>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</si>
  <si>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</si>
  <si>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</si>
  <si>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</si>
  <si>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</si>
  <si>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</si>
  <si>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</si>
  <si>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</si>
  <si>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</si>
  <si>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</si>
  <si>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</si>
  <si>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</si>
  <si>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</si>
  <si>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</si>
  <si>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</si>
  <si>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</si>
  <si>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</si>
  <si>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</si>
  <si>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</si>
  <si>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</si>
  <si>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</si>
  <si>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</si>
  <si>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</si>
  <si>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</si>
  <si>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</si>
  <si>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</si>
  <si>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</si>
  <si>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</si>
  <si>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</si>
  <si>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</si>
  <si>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</si>
  <si>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</si>
  <si>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</si>
  <si>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</si>
  <si>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</si>
  <si>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</si>
  <si>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</si>
  <si>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</si>
  <si>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</si>
  <si>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</si>
  <si>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</si>
  <si>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</si>
  <si>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</si>
  <si>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</si>
  <si>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</si>
  <si>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</si>
  <si>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</si>
  <si>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</si>
  <si>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</si>
  <si>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</si>
  <si>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</si>
  <si>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</si>
  <si>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</si>
  <si>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</si>
  <si>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</si>
  <si>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</si>
  <si>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</si>
  <si>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</si>
  <si>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</si>
  <si>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</si>
  <si>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</si>
  <si>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</si>
  <si>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</si>
  <si>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</si>
  <si>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</si>
  <si>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</si>
  <si>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</si>
  <si>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</si>
  <si>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</si>
  <si>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</si>
  <si>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</si>
  <si>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</si>
  <si>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</si>
  <si>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</si>
  <si>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</si>
  <si>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</si>
  <si>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</si>
  <si>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</si>
  <si>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</si>
  <si>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</si>
  <si>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</si>
  <si>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</si>
  <si>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</si>
  <si>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</si>
  <si>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</si>
  <si>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</si>
  <si>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</si>
  <si>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</si>
  <si>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</si>
  <si>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</si>
  <si>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</si>
  <si>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</si>
  <si>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</si>
  <si>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</si>
  <si>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</si>
  <si>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</si>
  <si>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</si>
  <si>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</si>
  <si>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</si>
  <si>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</si>
  <si>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</si>
  <si>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</si>
  <si>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</si>
  <si>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</si>
  <si>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</si>
  <si>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</si>
  <si>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</si>
  <si>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</si>
  <si>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</si>
  <si>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</si>
  <si>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</si>
  <si>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</si>
  <si>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</si>
  <si>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</si>
  <si>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</si>
  <si>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</si>
  <si>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</si>
  <si>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</si>
  <si>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</si>
  <si>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</si>
  <si>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</si>
  <si>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</si>
  <si>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</si>
  <si>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</si>
  <si>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</si>
  <si>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</si>
  <si>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</si>
  <si>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</si>
  <si>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</si>
  <si>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</si>
  <si>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</si>
  <si>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</si>
  <si>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</si>
  <si>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</si>
  <si>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</si>
  <si>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</si>
  <si>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</si>
  <si>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</si>
  <si>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</si>
  <si>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</si>
  <si>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</si>
  <si>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</si>
  <si>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</si>
  <si>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</si>
  <si>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</si>
  <si>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</si>
  <si>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</si>
  <si>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</si>
  <si>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</si>
  <si>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</si>
  <si>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</si>
  <si>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</si>
  <si>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</si>
  <si>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</si>
  <si>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</si>
  <si>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</si>
  <si>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</si>
  <si>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</si>
  <si>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</si>
  <si>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</si>
  <si>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</si>
  <si>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</si>
  <si>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</si>
  <si>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</si>
  <si>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</si>
  <si>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</si>
  <si>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</si>
  <si>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</si>
  <si>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</si>
  <si>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</si>
  <si>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</si>
  <si>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</si>
  <si>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</si>
  <si>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</si>
  <si>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</si>
  <si>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</si>
  <si>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</si>
  <si>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</si>
  <si>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</si>
  <si>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</si>
  <si>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</si>
  <si>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</si>
  <si>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</si>
  <si>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</si>
  <si>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</si>
  <si>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</si>
  <si>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</si>
  <si>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</si>
  <si>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</si>
  <si>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</si>
  <si>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</si>
  <si>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</si>
  <si>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</si>
  <si>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</si>
  <si>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</si>
  <si>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</si>
  <si>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</si>
  <si>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</si>
  <si>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</si>
  <si>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</si>
  <si>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</si>
  <si>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</si>
  <si>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</si>
  <si>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</si>
  <si>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</si>
  <si>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</si>
  <si>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</si>
  <si>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</si>
  <si>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</si>
  <si>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</si>
  <si>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</si>
  <si>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</si>
  <si>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</si>
  <si>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</si>
  <si>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</si>
  <si>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</si>
  <si>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</si>
  <si>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</si>
  <si>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</si>
  <si>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</si>
  <si>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</si>
  <si>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</si>
  <si>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</si>
  <si>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</si>
  <si>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</si>
  <si>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</si>
  <si>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</si>
  <si>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</si>
  <si>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</si>
  <si>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</si>
  <si>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</si>
  <si>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</si>
  <si>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</si>
  <si>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</si>
  <si>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</si>
  <si>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</si>
  <si>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</si>
  <si>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</si>
  <si>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</si>
  <si>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</si>
  <si>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</si>
  <si>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</si>
  <si>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</si>
  <si>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</si>
  <si>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</si>
  <si>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</si>
  <si>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</si>
  <si>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</si>
  <si>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</si>
  <si>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</si>
  <si>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</si>
  <si>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</si>
  <si>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</si>
  <si>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</si>
  <si>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</si>
  <si>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</si>
  <si>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</si>
  <si>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</si>
  <si>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</si>
  <si>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</si>
  <si>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</si>
  <si>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</si>
  <si>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</si>
  <si>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</si>
  <si>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</si>
  <si>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</si>
  <si>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</si>
  <si>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</si>
  <si>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</si>
  <si>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</si>
  <si>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</si>
  <si>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</si>
  <si>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</si>
  <si>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</si>
  <si>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</si>
  <si>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</si>
  <si>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</si>
  <si>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</si>
  <si>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</si>
  <si>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</si>
  <si>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</si>
  <si>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</si>
  <si>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</si>
  <si>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</si>
  <si>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</si>
  <si>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</si>
  <si>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</si>
  <si>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</si>
  <si>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</si>
  <si>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</si>
  <si>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</si>
  <si>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</si>
  <si>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</si>
  <si>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</si>
  <si>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</si>
  <si>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</si>
  <si>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</si>
  <si>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</si>
  <si>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</si>
  <si>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</si>
  <si>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</si>
  <si>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</si>
  <si>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</si>
  <si>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</si>
  <si>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</si>
  <si>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</si>
  <si>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</si>
  <si>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</si>
  <si>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</si>
  <si>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</si>
  <si>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</si>
  <si>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</si>
  <si>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</si>
  <si>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</si>
  <si>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</si>
  <si>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</si>
  <si>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</si>
  <si>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</si>
  <si>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</si>
  <si>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</si>
  <si>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</si>
  <si>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</si>
  <si>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</si>
  <si>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</si>
  <si>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</si>
  <si>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</si>
  <si>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</si>
  <si>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</si>
  <si>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</si>
  <si>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</si>
  <si>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</si>
  <si>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</si>
  <si>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</si>
  <si>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</si>
  <si>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</si>
  <si>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</si>
  <si>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</si>
  <si>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</si>
  <si>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</si>
  <si>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</si>
  <si>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</si>
  <si>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</si>
  <si>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</si>
  <si>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</si>
  <si>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</si>
  <si>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</si>
  <si>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</si>
  <si>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</si>
  <si>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</si>
  <si>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</si>
  <si>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</si>
  <si>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</si>
  <si>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</si>
  <si>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</si>
  <si>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</si>
  <si>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</si>
  <si>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</si>
  <si>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</si>
  <si>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</si>
  <si>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</si>
  <si>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</si>
  <si>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</si>
  <si>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</si>
  <si>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</si>
  <si>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</si>
  <si>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</si>
  <si>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</si>
  <si>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</si>
  <si>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</si>
  <si>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</si>
  <si>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</si>
  <si>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</si>
  <si>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</si>
  <si>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</si>
  <si>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</si>
  <si>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</si>
  <si>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</si>
  <si>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</si>
  <si>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</si>
  <si>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</si>
  <si>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</si>
  <si>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</si>
  <si>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</si>
  <si>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</si>
  <si>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</si>
  <si>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</si>
  <si>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</si>
  <si>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</si>
  <si>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</si>
  <si>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</si>
  <si>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</si>
  <si>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</si>
  <si>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</si>
  <si>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</si>
  <si>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</si>
  <si>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</si>
  <si>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</si>
  <si>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</si>
  <si>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</si>
  <si>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</si>
  <si>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</si>
  <si>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</si>
  <si>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</si>
  <si>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</si>
  <si>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</si>
  <si>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</si>
  <si>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</si>
  <si>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</si>
  <si>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</si>
  <si>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</si>
  <si>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</si>
  <si>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</si>
  <si>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</si>
  <si>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</si>
  <si>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</si>
  <si>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</si>
  <si>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</si>
  <si>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</si>
  <si>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</si>
  <si>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</si>
  <si>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</si>
  <si>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</si>
  <si>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</si>
  <si>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</si>
  <si>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</si>
  <si>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</si>
  <si>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</si>
  <si>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</si>
  <si>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</si>
  <si>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</si>
  <si>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</si>
  <si>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</si>
  <si>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</si>
  <si>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</si>
  <si>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</si>
  <si>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</si>
  <si>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</si>
  <si>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</si>
  <si>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</si>
  <si>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</si>
  <si>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</si>
  <si>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</si>
  <si>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</si>
  <si>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</si>
  <si>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</si>
  <si>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</si>
  <si>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</si>
  <si>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</si>
  <si>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</si>
  <si>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</si>
  <si>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</si>
  <si>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</si>
  <si>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</si>
  <si>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</si>
  <si>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</si>
  <si>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</si>
  <si>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</si>
  <si>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</si>
  <si>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</si>
  <si>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</si>
  <si>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</si>
  <si>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</si>
  <si>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</si>
  <si>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</si>
  <si>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</si>
  <si>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</si>
  <si>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</si>
  <si>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</si>
  <si>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</si>
  <si>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</si>
  <si>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</si>
  <si>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</si>
  <si>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</si>
  <si>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</si>
  <si>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</si>
  <si>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</si>
  <si>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</si>
  <si>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</si>
  <si>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</si>
  <si>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</si>
  <si>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</si>
  <si>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</si>
  <si>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</si>
  <si>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</si>
  <si>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</si>
  <si>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</si>
  <si>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</si>
  <si>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</si>
  <si>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</si>
  <si>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</si>
  <si>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</si>
  <si>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</si>
  <si>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</si>
  <si>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</si>
  <si>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</si>
  <si>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</si>
  <si>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</si>
  <si>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</si>
  <si>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</si>
  <si>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</si>
  <si>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</si>
  <si>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</si>
  <si>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</si>
  <si>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</si>
  <si>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</si>
  <si>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</si>
  <si>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</si>
  <si>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</si>
  <si>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</si>
  <si>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</si>
  <si>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</si>
  <si>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</si>
  <si>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</si>
  <si>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</si>
  <si>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</si>
  <si>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</si>
  <si>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</si>
  <si>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</si>
  <si>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</si>
  <si>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</si>
  <si>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</si>
  <si>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</si>
  <si>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</si>
  <si>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</si>
  <si>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</si>
  <si>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</si>
  <si>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</si>
  <si>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</si>
  <si>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</si>
  <si>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</si>
  <si>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</si>
  <si>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</si>
  <si>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</si>
  <si>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</si>
  <si>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</si>
  <si>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</si>
  <si>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</si>
  <si>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</si>
  <si>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</si>
  <si>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</si>
  <si>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</si>
  <si>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</si>
  <si>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</si>
  <si>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</si>
  <si>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</si>
  <si>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</si>
  <si>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</si>
  <si>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</si>
  <si>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</si>
  <si>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</si>
  <si>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</si>
  <si>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</si>
  <si>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</si>
  <si>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</si>
  <si>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</si>
  <si>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</si>
  <si>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</si>
  <si>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</si>
  <si>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</si>
  <si>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</si>
  <si>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</si>
  <si>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</si>
  <si>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</si>
  <si>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</si>
  <si>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</si>
  <si>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</si>
  <si>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</si>
  <si>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</si>
  <si>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</si>
  <si>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</si>
  <si>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</si>
  <si>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</si>
  <si>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</si>
  <si>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</si>
  <si>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</si>
  <si>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</si>
  <si>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</si>
  <si>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</si>
  <si>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</si>
  <si>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</si>
  <si>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</si>
  <si>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</si>
  <si>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</si>
  <si>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</si>
  <si>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</si>
  <si>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</si>
  <si>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</si>
  <si>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</si>
  <si>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</si>
  <si>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</si>
  <si>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</si>
  <si>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</si>
  <si>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</si>
  <si>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</si>
  <si>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</si>
  <si>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</si>
  <si>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</si>
  <si>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</si>
  <si>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</si>
  <si>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</si>
  <si>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</si>
  <si>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</si>
  <si>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</si>
  <si>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</si>
  <si>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</si>
  <si>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</si>
  <si>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</si>
  <si>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</si>
  <si>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</si>
  <si>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</si>
  <si>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</si>
  <si>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</si>
  <si>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</si>
  <si>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</si>
  <si>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</si>
  <si>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</si>
  <si>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</si>
  <si>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</si>
  <si>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</si>
  <si>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</si>
  <si>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</si>
  <si>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</si>
  <si>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</si>
  <si>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</si>
  <si>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</si>
  <si>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</si>
  <si>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</si>
  <si>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</si>
  <si>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</si>
  <si>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</si>
  <si>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</si>
  <si>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</si>
  <si>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</si>
  <si>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</si>
  <si>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</si>
  <si>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</si>
  <si>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</si>
  <si>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</si>
  <si>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</si>
  <si>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</si>
  <si>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</si>
  <si>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</si>
  <si>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</si>
  <si>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</si>
  <si>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</si>
  <si>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</si>
  <si>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</si>
  <si>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</si>
  <si>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</si>
  <si>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</si>
  <si>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</si>
  <si>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</si>
  <si>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</si>
  <si>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</si>
  <si>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</si>
  <si>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</si>
  <si>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</si>
  <si>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</si>
  <si>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</si>
  <si>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</si>
  <si>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</si>
  <si>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</si>
  <si>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</si>
  <si>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</si>
  <si>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</si>
  <si>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</si>
  <si>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</si>
  <si>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</si>
  <si>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</si>
  <si>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</si>
  <si>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</si>
  <si>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</si>
  <si>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</si>
  <si>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</si>
  <si>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</si>
  <si>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</si>
  <si>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</si>
  <si>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</si>
  <si>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</si>
  <si>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</si>
  <si>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</si>
  <si>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</si>
  <si>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</si>
  <si>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</si>
  <si>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</si>
  <si>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</si>
  <si>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</si>
  <si>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</si>
  <si>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</si>
  <si>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</si>
  <si>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</si>
  <si>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</si>
  <si>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</si>
  <si>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</si>
  <si>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</si>
  <si>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</si>
  <si>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</si>
  <si>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</si>
  <si>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</si>
  <si>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</si>
  <si>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</si>
  <si>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</si>
  <si>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</si>
  <si>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</si>
  <si>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</si>
  <si>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</si>
  <si>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</si>
  <si>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</si>
  <si>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</si>
  <si>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</si>
  <si>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</si>
  <si>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</si>
  <si>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</si>
  <si>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</si>
  <si>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</si>
  <si>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</si>
  <si>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</si>
  <si>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</si>
  <si>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</si>
  <si>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</si>
  <si>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</si>
  <si>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</si>
  <si>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</si>
  <si>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</si>
  <si>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</si>
  <si>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</si>
  <si>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</si>
  <si>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</si>
  <si>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</si>
  <si>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</si>
  <si>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</si>
  <si>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</si>
  <si>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</si>
  <si>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</si>
  <si>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</si>
  <si>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</si>
  <si>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</si>
  <si>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</si>
  <si>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</si>
  <si>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</si>
  <si>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</si>
  <si>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</si>
  <si>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</si>
  <si>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</si>
  <si>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</si>
  <si>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</si>
  <si>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</si>
  <si>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</si>
  <si>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</si>
  <si>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</si>
  <si>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</si>
  <si>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</si>
  <si>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</si>
  <si>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</si>
  <si>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</si>
  <si>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</si>
  <si>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</si>
  <si>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</si>
  <si>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</si>
  <si>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</si>
  <si>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</si>
  <si>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</si>
  <si>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</si>
  <si>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</si>
  <si>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</si>
  <si>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</si>
  <si>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</si>
  <si>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</si>
  <si>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</si>
  <si>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</si>
  <si>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</si>
  <si>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</si>
  <si>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</si>
  <si>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</si>
  <si>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</si>
  <si>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</si>
  <si>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</si>
  <si>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</si>
  <si>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</si>
  <si>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</si>
  <si>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</si>
  <si>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</si>
  <si>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</si>
  <si>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</si>
  <si>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</si>
  <si>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</si>
  <si>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</si>
  <si>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</si>
  <si>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</si>
  <si>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</si>
  <si>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</si>
  <si>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</si>
  <si>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</si>
  <si>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</si>
  <si>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</si>
  <si>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</si>
  <si>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</si>
  <si>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</si>
  <si>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</si>
  <si>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</si>
  <si>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</si>
  <si>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</si>
  <si>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</si>
  <si>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</si>
  <si>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</si>
  <si>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</si>
  <si>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</si>
  <si>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</si>
  <si>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</si>
  <si>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</si>
  <si>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</si>
  <si>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</si>
  <si>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</si>
  <si>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</si>
  <si>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</si>
  <si>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</si>
  <si>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</si>
  <si>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</si>
  <si>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</si>
  <si>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</si>
  <si>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</si>
  <si>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</si>
  <si>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</si>
  <si>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</si>
  <si>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</si>
  <si>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</si>
  <si>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</si>
  <si>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</si>
  <si>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</si>
  <si>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</si>
  <si>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</si>
  <si>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</si>
  <si>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</si>
  <si>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</si>
  <si>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</si>
  <si>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</si>
  <si>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</si>
  <si>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</si>
  <si>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</si>
  <si>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</si>
  <si>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</si>
  <si>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</si>
  <si>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</si>
  <si>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</si>
  <si>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</si>
  <si>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</si>
  <si>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</si>
  <si>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</si>
  <si>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</si>
  <si>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</si>
  <si>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</si>
  <si>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</si>
  <si>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</si>
  <si>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</si>
  <si>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</si>
  <si>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</si>
  <si>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</si>
  <si>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</si>
  <si>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</si>
  <si>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</si>
  <si>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</si>
  <si>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</si>
  <si>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</si>
  <si>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</si>
  <si>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</si>
  <si>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</si>
  <si>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</si>
  <si>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</si>
  <si>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</si>
  <si>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</si>
  <si>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</si>
  <si>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</si>
  <si>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</si>
  <si>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</si>
  <si>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</si>
  <si>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</si>
  <si>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</si>
  <si>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</si>
  <si>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</si>
  <si>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</si>
  <si>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</si>
  <si>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</si>
  <si>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</si>
  <si>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</si>
  <si>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</si>
  <si>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</si>
  <si>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</si>
  <si>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</si>
  <si>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</si>
  <si>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</si>
  <si>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</si>
  <si>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</si>
  <si>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</si>
  <si>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</si>
  <si>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</si>
  <si>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</si>
  <si>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</si>
  <si>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</si>
  <si>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</si>
  <si>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</si>
  <si>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</si>
  <si>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</si>
  <si>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</si>
  <si>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</si>
  <si>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</si>
  <si>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</si>
  <si>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</si>
  <si>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</si>
  <si>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</si>
  <si>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</si>
  <si>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</si>
  <si>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</si>
  <si>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</si>
  <si>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</si>
  <si>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</si>
  <si>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</si>
  <si>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</si>
  <si>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</si>
  <si>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</si>
  <si>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</si>
  <si>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</si>
  <si>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</si>
  <si>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</si>
  <si>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</si>
  <si>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</si>
  <si>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</si>
  <si>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</si>
  <si>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</si>
  <si>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</si>
  <si>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</si>
  <si>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</si>
  <si>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</si>
  <si>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</si>
  <si>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</si>
  <si>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</si>
  <si>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</si>
  <si>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</si>
  <si>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</si>
  <si>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</si>
  <si>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</si>
  <si>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</si>
  <si>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</si>
  <si>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</si>
  <si>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</si>
  <si>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</si>
  <si>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</si>
  <si>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</si>
  <si>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</si>
  <si>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</si>
  <si>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</si>
  <si>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</si>
  <si>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</si>
  <si>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</si>
  <si>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</si>
  <si>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</si>
  <si>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</si>
  <si>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</si>
  <si>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</si>
  <si>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</si>
  <si>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</si>
  <si>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</si>
  <si>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</si>
  <si>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</si>
  <si>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</si>
  <si>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</si>
  <si>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</si>
  <si>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</si>
  <si>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</si>
  <si>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</si>
  <si>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</si>
  <si>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</si>
  <si>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</si>
  <si>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</si>
  <si>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</si>
  <si>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</si>
  <si>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</si>
  <si>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</si>
  <si>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</si>
  <si>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</si>
  <si>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</si>
  <si>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</si>
  <si>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</si>
  <si>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</si>
  <si>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</si>
  <si>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</si>
  <si>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</si>
  <si>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</si>
  <si>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</si>
  <si>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</si>
  <si>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</si>
  <si>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</si>
  <si>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</si>
  <si>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</si>
  <si>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</si>
  <si>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</si>
  <si>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</si>
  <si>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</si>
  <si>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</si>
  <si>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</si>
  <si>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</si>
  <si>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</si>
  <si>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</si>
  <si>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</si>
  <si>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</si>
  <si>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</si>
  <si>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</si>
  <si>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</si>
  <si>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</si>
  <si>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</si>
  <si>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</si>
  <si>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</si>
  <si>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</si>
  <si>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</si>
  <si>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</si>
  <si>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</si>
  <si>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</si>
  <si>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</si>
  <si>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</si>
  <si>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</si>
  <si>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</si>
  <si>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</si>
  <si>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</si>
  <si>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</si>
  <si>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</si>
  <si>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</si>
  <si>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</si>
  <si>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</si>
  <si>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</si>
  <si>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</si>
  <si>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</si>
  <si>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</si>
  <si>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</si>
  <si>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</si>
  <si>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</si>
  <si>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</si>
  <si>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</si>
  <si>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</si>
  <si>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</si>
  <si>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</si>
  <si>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</si>
  <si>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</si>
  <si>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</si>
  <si>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</si>
  <si>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</si>
  <si>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</si>
  <si>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</si>
  <si>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</si>
  <si>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</si>
  <si>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</si>
  <si>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</si>
  <si>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</si>
  <si>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</si>
  <si>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</si>
  <si>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</si>
  <si>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</si>
  <si>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</si>
  <si>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</si>
  <si>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</si>
  <si>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</si>
  <si>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</si>
  <si>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</si>
  <si>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</si>
  <si>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</si>
  <si>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</si>
  <si>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</si>
  <si>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</si>
  <si>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</si>
  <si>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</si>
  <si>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</si>
  <si>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</si>
  <si>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</si>
  <si>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</si>
  <si>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</si>
  <si>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</si>
  <si>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</si>
  <si>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</si>
  <si>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</si>
  <si>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</si>
  <si>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</si>
  <si>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</si>
  <si>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</si>
  <si>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</si>
  <si>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</si>
  <si>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</si>
  <si>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</si>
  <si>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</si>
  <si>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</si>
  <si>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</si>
  <si>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</si>
  <si>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</si>
  <si>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</si>
  <si>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</si>
  <si>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</si>
  <si>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</si>
  <si>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</si>
  <si>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</si>
  <si>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</si>
  <si>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</si>
  <si>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</si>
  <si>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</si>
  <si>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</si>
  <si>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</si>
  <si>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</si>
  <si>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</si>
  <si>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</si>
  <si>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</si>
  <si>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</si>
  <si>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</si>
  <si>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</si>
  <si>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</si>
  <si>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</si>
  <si>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</si>
  <si>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</si>
  <si>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</si>
  <si>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</si>
  <si>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</si>
  <si>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</si>
  <si>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</si>
  <si>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</si>
  <si>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</si>
  <si>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</si>
  <si>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</si>
  <si>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</si>
  <si>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</si>
  <si>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</si>
  <si>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</si>
  <si>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</si>
  <si>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</si>
  <si>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</si>
  <si>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</si>
  <si>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</si>
  <si>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</si>
  <si>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</si>
  <si>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</si>
  <si>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</si>
  <si>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</si>
  <si>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</si>
  <si>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</si>
  <si>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BISTRA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</si>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</sst>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5909036.7200000016</v>
      </c>
      <c r="D2" s="7">
        <f>'PR-RAS'!E6</f>
        <v>6730176.7600000016</v>
      </c>
      <c r="E2" s="7">
        <v>0</v>
      </c>
      <c r="F2" s="7">
        <v>0</v>
      </c>
      <c r="G2" s="8">
        <f t="shared" ref="G2:G274" si="0">(B2/1000)*(C2*1+D2*2)</f>
        <v>19369.390240000008</v>
      </c>
      <c r="H2" s="8">
        <f t="shared" ref="H2:H274" si="1">ABS(C2-ROUND(C2,0))+ABS(D2-ROUND(D2,0))</f>
        <v>0.51999999675899744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3732528.1000000006</v>
      </c>
      <c r="D3" s="2">
        <f>'PR-RAS'!E7</f>
        <v>4585635.0200000005</v>
      </c>
      <c r="E3" s="2">
        <v>0</v>
      </c>
      <c r="F3" s="2">
        <v>0</v>
      </c>
      <c r="G3" s="3">
        <f t="shared" si="0"/>
        <v>25807.596280000002</v>
      </c>
      <c r="H3" s="3">
        <f t="shared" si="1"/>
        <v>0.12000000104308128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3466284.24</v>
      </c>
      <c r="D4" s="2">
        <f>'PR-RAS'!E8</f>
        <v>4310333.4000000004</v>
      </c>
      <c r="E4" s="2">
        <v>0</v>
      </c>
      <c r="F4" s="2">
        <v>0</v>
      </c>
      <c r="G4" s="3">
        <f t="shared" si="0"/>
        <v>36260.853120000007</v>
      </c>
      <c r="H4" s="3">
        <f t="shared" si="1"/>
        <v>0.64000000059604645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3527915.49</v>
      </c>
      <c r="D5" s="2">
        <f>'PR-RAS'!E9</f>
        <v>4304671.22</v>
      </c>
      <c r="E5" s="2">
        <v>0</v>
      </c>
      <c r="F5" s="2">
        <v>0</v>
      </c>
      <c r="G5" s="3">
        <f t="shared" si="0"/>
        <v>48549.031719999999</v>
      </c>
      <c r="H5" s="3">
        <f t="shared" si="1"/>
        <v>0.7099999999627471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167699.06</v>
      </c>
      <c r="D6" s="2">
        <f>'PR-RAS'!E10</f>
        <v>216925.26</v>
      </c>
      <c r="E6" s="2">
        <v>0</v>
      </c>
      <c r="F6" s="2">
        <v>0</v>
      </c>
      <c r="G6" s="3">
        <f t="shared" si="0"/>
        <v>3007.7479000000003</v>
      </c>
      <c r="H6" s="3">
        <f t="shared" si="1"/>
        <v>0.32000000000698492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238987.36</v>
      </c>
      <c r="D7" s="2">
        <f>'PR-RAS'!E11</f>
        <v>299415.61</v>
      </c>
      <c r="E7" s="2">
        <v>0</v>
      </c>
      <c r="F7" s="2">
        <v>0</v>
      </c>
      <c r="G7" s="3">
        <f t="shared" si="0"/>
        <v>5026.9114799999998</v>
      </c>
      <c r="H7" s="3">
        <f t="shared" si="1"/>
        <v>0.75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71965.119999999995</v>
      </c>
      <c r="D9" s="2">
        <f>'PR-RAS'!E13</f>
        <v>98273.04</v>
      </c>
      <c r="E9" s="2">
        <v>0</v>
      </c>
      <c r="F9" s="2">
        <v>0</v>
      </c>
      <c r="G9" s="3">
        <f t="shared" si="0"/>
        <v>2148.0895999999998</v>
      </c>
      <c r="H9" s="3">
        <f t="shared" si="1"/>
        <v>0.15999999998894054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540282.79</v>
      </c>
      <c r="D11" s="2">
        <f>'PR-RAS'!E15</f>
        <v>608951.73</v>
      </c>
      <c r="E11" s="2">
        <v>0</v>
      </c>
      <c r="F11" s="2">
        <v>0</v>
      </c>
      <c r="G11" s="3">
        <f t="shared" si="0"/>
        <v>17581.862499999999</v>
      </c>
      <c r="H11" s="3">
        <f t="shared" si="1"/>
        <v>0.47999999998137355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249677.06</v>
      </c>
      <c r="D19" s="2">
        <f>'PR-RAS'!E23</f>
        <v>258300.65</v>
      </c>
      <c r="E19" s="2">
        <v>0</v>
      </c>
      <c r="F19" s="2">
        <v>0</v>
      </c>
      <c r="G19" s="3">
        <f t="shared" si="0"/>
        <v>13793.010479999999</v>
      </c>
      <c r="H19" s="3">
        <f t="shared" si="1"/>
        <v>0.41000000000349246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1884.73</v>
      </c>
      <c r="D20" s="2">
        <f>'PR-RAS'!E24</f>
        <v>1714.22</v>
      </c>
      <c r="E20" s="2">
        <v>0</v>
      </c>
      <c r="F20" s="2">
        <v>0</v>
      </c>
      <c r="G20" s="3">
        <f t="shared" si="0"/>
        <v>100.95023</v>
      </c>
      <c r="H20" s="3">
        <f t="shared" si="1"/>
        <v>0.49000000000000909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247792.33</v>
      </c>
      <c r="D23" s="2">
        <f>'PR-RAS'!E27</f>
        <v>256586.43</v>
      </c>
      <c r="E23" s="2">
        <v>0</v>
      </c>
      <c r="F23" s="2">
        <v>0</v>
      </c>
      <c r="G23" s="3">
        <f t="shared" si="0"/>
        <v>16741.234179999999</v>
      </c>
      <c r="H23" s="3">
        <f t="shared" si="1"/>
        <v>0.7599999999802094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16508.93</v>
      </c>
      <c r="D25" s="2">
        <f>'PR-RAS'!E29</f>
        <v>17000.97</v>
      </c>
      <c r="E25" s="2">
        <v>0</v>
      </c>
      <c r="F25" s="2">
        <v>0</v>
      </c>
      <c r="G25" s="3">
        <f t="shared" si="0"/>
        <v>1212.26088</v>
      </c>
      <c r="H25" s="3">
        <f t="shared" si="1"/>
        <v>9.9999999998544808E-2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16442.57</v>
      </c>
      <c r="D27" s="2">
        <f>'PR-RAS'!E31</f>
        <v>17000.97</v>
      </c>
      <c r="E27" s="2">
        <v>0</v>
      </c>
      <c r="F27" s="2">
        <v>0</v>
      </c>
      <c r="G27" s="3">
        <f t="shared" si="0"/>
        <v>1311.55726</v>
      </c>
      <c r="H27" s="3">
        <f t="shared" si="1"/>
        <v>0.45999999999912689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66.36</v>
      </c>
      <c r="D29" s="2">
        <f>'PR-RAS'!E33</f>
        <v>0</v>
      </c>
      <c r="E29" s="2">
        <v>0</v>
      </c>
      <c r="F29" s="2">
        <v>0</v>
      </c>
      <c r="G29" s="3">
        <f t="shared" si="0"/>
        <v>1.85808</v>
      </c>
      <c r="H29" s="3">
        <f t="shared" si="1"/>
        <v>0.35999999999999943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57.87</v>
      </c>
      <c r="D35" s="2">
        <f>'PR-RAS'!E39</f>
        <v>0</v>
      </c>
      <c r="E35" s="2">
        <v>0</v>
      </c>
      <c r="F35" s="2">
        <v>0</v>
      </c>
      <c r="G35" s="3">
        <f t="shared" si="0"/>
        <v>1.9675800000000001</v>
      </c>
      <c r="H35" s="3">
        <f t="shared" si="1"/>
        <v>0.13000000000000256</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57.87</v>
      </c>
      <c r="D38" s="2">
        <f>'PR-RAS'!E42</f>
        <v>0</v>
      </c>
      <c r="E38" s="2">
        <v>0</v>
      </c>
      <c r="F38" s="2">
        <v>0</v>
      </c>
      <c r="G38" s="3">
        <f t="shared" si="0"/>
        <v>2.1411899999999999</v>
      </c>
      <c r="H38" s="3">
        <f t="shared" si="1"/>
        <v>0.13000000000000256</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1311219.54</v>
      </c>
      <c r="D45" s="2">
        <f>'PR-RAS'!E49</f>
        <v>1098815.6800000002</v>
      </c>
      <c r="E45" s="2">
        <v>0</v>
      </c>
      <c r="F45" s="2">
        <v>0</v>
      </c>
      <c r="G45" s="3">
        <f t="shared" si="0"/>
        <v>154389.43960000001</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507956.25</v>
      </c>
      <c r="D54" s="2">
        <f>'PR-RAS'!E58</f>
        <v>401709</v>
      </c>
      <c r="E54" s="2">
        <v>0</v>
      </c>
      <c r="F54" s="2">
        <v>0</v>
      </c>
      <c r="G54" s="3">
        <f t="shared" si="0"/>
        <v>69502.835250000004</v>
      </c>
      <c r="H54" s="3">
        <f t="shared" si="1"/>
        <v>0.25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351450.66</v>
      </c>
      <c r="D55" s="2">
        <f>'PR-RAS'!E59</f>
        <v>117929.93</v>
      </c>
      <c r="E55" s="2">
        <v>0</v>
      </c>
      <c r="F55" s="2">
        <v>0</v>
      </c>
      <c r="G55" s="3">
        <f t="shared" si="0"/>
        <v>31714.768080000002</v>
      </c>
      <c r="H55" s="3">
        <f t="shared" si="1"/>
        <v>0.41000000003259629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156505.59</v>
      </c>
      <c r="D56" s="2">
        <f>'PR-RAS'!E60</f>
        <v>283779.07</v>
      </c>
      <c r="E56" s="2">
        <v>0</v>
      </c>
      <c r="F56" s="2">
        <v>0</v>
      </c>
      <c r="G56" s="3">
        <f t="shared" si="0"/>
        <v>39823.505149999997</v>
      </c>
      <c r="H56" s="3">
        <f t="shared" si="1"/>
        <v>0.48000000001047738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324595.88</v>
      </c>
      <c r="E60" s="2">
        <v>0</v>
      </c>
      <c r="F60" s="2">
        <v>0</v>
      </c>
      <c r="G60" s="3">
        <f t="shared" si="0"/>
        <v>38302.313839999995</v>
      </c>
      <c r="H60" s="3">
        <f t="shared" si="1"/>
        <v>0.11999999999534339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324595.88</v>
      </c>
      <c r="E63" s="2">
        <v>0</v>
      </c>
      <c r="F63" s="2">
        <v>0</v>
      </c>
      <c r="G63" s="3">
        <f>(B63/1000)*(C63*1+D63*2)</f>
        <v>40249.88912</v>
      </c>
      <c r="H63" s="3">
        <f>ABS(C63-ROUND(C63,0))+ABS(D63-ROUND(D63,0))</f>
        <v>0.11999999999534339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20283.13</v>
      </c>
      <c r="D64" s="2">
        <f>'PR-RAS'!E68</f>
        <v>23187.88</v>
      </c>
      <c r="E64" s="2">
        <v>0</v>
      </c>
      <c r="F64" s="2">
        <v>0</v>
      </c>
      <c r="G64" s="3">
        <f t="shared" si="0"/>
        <v>4199.5100700000003</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6505.13</v>
      </c>
      <c r="D65" s="2">
        <f>'PR-RAS'!E69</f>
        <v>7921.88</v>
      </c>
      <c r="E65" s="2">
        <v>0</v>
      </c>
      <c r="F65" s="2">
        <v>0</v>
      </c>
      <c r="G65" s="3">
        <f t="shared" si="0"/>
        <v>1430.3289600000001</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13778</v>
      </c>
      <c r="D66" s="2">
        <f>'PR-RAS'!E70</f>
        <v>15266</v>
      </c>
      <c r="E66" s="2">
        <v>0</v>
      </c>
      <c r="F66" s="2">
        <v>0</v>
      </c>
      <c r="G66" s="3">
        <f t="shared" si="0"/>
        <v>2880.15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782980.16</v>
      </c>
      <c r="D70" s="2">
        <f>'PR-RAS'!E74</f>
        <v>349322.92000000004</v>
      </c>
      <c r="E70" s="2">
        <v>0</v>
      </c>
      <c r="F70" s="2">
        <v>0</v>
      </c>
      <c r="G70" s="3">
        <f t="shared" si="0"/>
        <v>102232.194</v>
      </c>
      <c r="H70" s="3">
        <f t="shared" si="1"/>
        <v>0.23999999999068677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9846.4</v>
      </c>
      <c r="E71" s="2">
        <v>0</v>
      </c>
      <c r="F71" s="2">
        <v>0</v>
      </c>
      <c r="G71" s="3">
        <f t="shared" si="0"/>
        <v>1378.4960000000001</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782980.16</v>
      </c>
      <c r="D72" s="2">
        <f>'PR-RAS'!E76</f>
        <v>339476.52</v>
      </c>
      <c r="E72" s="2">
        <v>0</v>
      </c>
      <c r="F72" s="2">
        <v>0</v>
      </c>
      <c r="G72" s="3">
        <f t="shared" si="0"/>
        <v>103797.25720000001</v>
      </c>
      <c r="H72" s="3">
        <f t="shared" si="1"/>
        <v>0.64000000001396984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91805.400000000009</v>
      </c>
      <c r="D78" s="2">
        <f>'PR-RAS'!E82</f>
        <v>97332.53</v>
      </c>
      <c r="E78" s="2">
        <v>0</v>
      </c>
      <c r="F78" s="2">
        <v>0</v>
      </c>
      <c r="G78" s="3">
        <f t="shared" si="0"/>
        <v>22058.225420000002</v>
      </c>
      <c r="H78" s="3">
        <f t="shared" si="1"/>
        <v>0.8700000000098953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933.09</v>
      </c>
      <c r="D79" s="2">
        <f>'PR-RAS'!E83</f>
        <v>1349.39</v>
      </c>
      <c r="E79" s="2">
        <v>0</v>
      </c>
      <c r="F79" s="2">
        <v>0</v>
      </c>
      <c r="G79" s="3">
        <f t="shared" si="0"/>
        <v>283.28586000000001</v>
      </c>
      <c r="H79" s="3">
        <f t="shared" si="1"/>
        <v>0.48000000000013188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32.83</v>
      </c>
      <c r="D81" s="2">
        <f>'PR-RAS'!E85</f>
        <v>2</v>
      </c>
      <c r="E81" s="2">
        <v>0</v>
      </c>
      <c r="F81" s="2">
        <v>0</v>
      </c>
      <c r="G81" s="3">
        <f t="shared" si="0"/>
        <v>2.9464000000000001</v>
      </c>
      <c r="H81" s="3">
        <f t="shared" si="1"/>
        <v>0.17000000000000171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900.26</v>
      </c>
      <c r="D82" s="2">
        <f>'PR-RAS'!E86</f>
        <v>1347.39</v>
      </c>
      <c r="E82" s="2">
        <v>0</v>
      </c>
      <c r="F82" s="2">
        <v>0</v>
      </c>
      <c r="G82" s="3">
        <f t="shared" si="0"/>
        <v>291.19824</v>
      </c>
      <c r="H82" s="3">
        <f t="shared" si="1"/>
        <v>0.65000000000009095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90872.310000000012</v>
      </c>
      <c r="D87" s="2">
        <f>'PR-RAS'!E91</f>
        <v>95983.14</v>
      </c>
      <c r="E87" s="2">
        <v>0</v>
      </c>
      <c r="F87" s="2">
        <v>0</v>
      </c>
      <c r="G87" s="3">
        <f t="shared" si="0"/>
        <v>24324.118740000002</v>
      </c>
      <c r="H87" s="3">
        <f t="shared" si="1"/>
        <v>0.45000000001164153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2100</v>
      </c>
      <c r="D88" s="2">
        <f>'PR-RAS'!E92</f>
        <v>2100</v>
      </c>
      <c r="E88" s="2">
        <v>0</v>
      </c>
      <c r="F88" s="2">
        <v>0</v>
      </c>
      <c r="G88" s="3">
        <f t="shared" si="0"/>
        <v>548.09999999999991</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19254.099999999999</v>
      </c>
      <c r="D89" s="2">
        <f>'PR-RAS'!E93</f>
        <v>21206.07</v>
      </c>
      <c r="E89" s="2">
        <v>0</v>
      </c>
      <c r="F89" s="2">
        <v>0</v>
      </c>
      <c r="G89" s="3">
        <f t="shared" si="0"/>
        <v>5426.6291199999996</v>
      </c>
      <c r="H89" s="3">
        <f t="shared" si="1"/>
        <v>0.16999999999825377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67606.94</v>
      </c>
      <c r="D90" s="2">
        <f>'PR-RAS'!E94</f>
        <v>71917.31</v>
      </c>
      <c r="E90" s="2">
        <v>0</v>
      </c>
      <c r="F90" s="2">
        <v>0</v>
      </c>
      <c r="G90" s="3">
        <f t="shared" si="0"/>
        <v>18818.298839999999</v>
      </c>
      <c r="H90" s="3">
        <f t="shared" si="1"/>
        <v>0.36999999999534339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1911.27</v>
      </c>
      <c r="D93" s="2">
        <f>'PR-RAS'!E97</f>
        <v>759.76</v>
      </c>
      <c r="E93" s="2">
        <v>0</v>
      </c>
      <c r="F93" s="2">
        <v>0</v>
      </c>
      <c r="G93" s="3">
        <f t="shared" si="0"/>
        <v>315.63267999999999</v>
      </c>
      <c r="H93" s="3">
        <f t="shared" si="1"/>
        <v>0.50999999999999091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662453.25</v>
      </c>
      <c r="D102" s="2">
        <f>'PR-RAS'!E106</f>
        <v>700952.03</v>
      </c>
      <c r="E102" s="2">
        <v>0</v>
      </c>
      <c r="F102" s="2">
        <v>0</v>
      </c>
      <c r="G102" s="3">
        <f t="shared" si="0"/>
        <v>208500.08831000002</v>
      </c>
      <c r="H102" s="3">
        <f t="shared" si="1"/>
        <v>0.28000000002793968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74.69</v>
      </c>
      <c r="D103" s="2">
        <f>'PR-RAS'!E107</f>
        <v>67.81</v>
      </c>
      <c r="E103" s="2">
        <v>0</v>
      </c>
      <c r="F103" s="2">
        <v>0</v>
      </c>
      <c r="G103" s="3">
        <f t="shared" si="0"/>
        <v>21.451619999999998</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74.69</v>
      </c>
      <c r="D106" s="2">
        <f>'PR-RAS'!E110</f>
        <v>67.81</v>
      </c>
      <c r="E106" s="2">
        <v>0</v>
      </c>
      <c r="F106" s="2">
        <v>0</v>
      </c>
      <c r="G106" s="3">
        <f t="shared" si="0"/>
        <v>22.082549999999998</v>
      </c>
      <c r="H106" s="3">
        <f t="shared" si="1"/>
        <v>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372031.21</v>
      </c>
      <c r="D108" s="2">
        <f>'PR-RAS'!E112</f>
        <v>379801.42</v>
      </c>
      <c r="E108" s="2">
        <v>0</v>
      </c>
      <c r="F108" s="2">
        <v>0</v>
      </c>
      <c r="G108" s="3">
        <f t="shared" si="0"/>
        <v>121084.84335</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9684.39</v>
      </c>
      <c r="D110" s="2">
        <f>'PR-RAS'!E114</f>
        <v>213.6</v>
      </c>
      <c r="E110" s="2">
        <v>0</v>
      </c>
      <c r="F110" s="2">
        <v>0</v>
      </c>
      <c r="G110" s="3">
        <f t="shared" si="0"/>
        <v>1102.1633099999999</v>
      </c>
      <c r="H110" s="3">
        <f t="shared" si="1"/>
        <v>0.78999999999942361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9472.18</v>
      </c>
      <c r="D111" s="2">
        <f>'PR-RAS'!E115</f>
        <v>6089.03</v>
      </c>
      <c r="E111" s="2">
        <v>0</v>
      </c>
      <c r="F111" s="2">
        <v>0</v>
      </c>
      <c r="G111" s="3">
        <f t="shared" si="0"/>
        <v>2381.5263999999997</v>
      </c>
      <c r="H111" s="3">
        <f t="shared" si="1"/>
        <v>0.21000000000003638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352874.64</v>
      </c>
      <c r="D113" s="2">
        <f>'PR-RAS'!E117</f>
        <v>373498.79</v>
      </c>
      <c r="E113" s="2">
        <v>0</v>
      </c>
      <c r="F113" s="2">
        <v>0</v>
      </c>
      <c r="G113" s="3">
        <f t="shared" si="0"/>
        <v>123185.68863999999</v>
      </c>
      <c r="H113" s="3">
        <f t="shared" si="1"/>
        <v>0.57000000000698492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290347.34999999998</v>
      </c>
      <c r="D116" s="2">
        <f>'PR-RAS'!E120</f>
        <v>321082.80000000005</v>
      </c>
      <c r="E116" s="2">
        <v>0</v>
      </c>
      <c r="F116" s="2">
        <v>0</v>
      </c>
      <c r="G116" s="3">
        <f t="shared" si="0"/>
        <v>107238.98925000001</v>
      </c>
      <c r="H116" s="3">
        <f t="shared" si="1"/>
        <v>0.54999999993015081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91441.93</v>
      </c>
      <c r="D117" s="2">
        <f>'PR-RAS'!E121</f>
        <v>88198.07</v>
      </c>
      <c r="E117" s="2">
        <v>0</v>
      </c>
      <c r="F117" s="2">
        <v>0</v>
      </c>
      <c r="G117" s="3">
        <f t="shared" si="0"/>
        <v>31069.216120000001</v>
      </c>
      <c r="H117" s="3">
        <f t="shared" si="1"/>
        <v>0.14000000001396984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198905.42</v>
      </c>
      <c r="D118" s="2">
        <f>'PR-RAS'!E122</f>
        <v>232884.73</v>
      </c>
      <c r="E118" s="2">
        <v>0</v>
      </c>
      <c r="F118" s="2">
        <v>0</v>
      </c>
      <c r="G118" s="3">
        <f t="shared" si="0"/>
        <v>77766.960960000011</v>
      </c>
      <c r="H118" s="3">
        <f t="shared" si="1"/>
        <v>0.69000000000232831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110670.61</v>
      </c>
      <c r="D121" s="2">
        <f>'PR-RAS'!E125</f>
        <v>246365.43000000002</v>
      </c>
      <c r="E121" s="2">
        <v>0</v>
      </c>
      <c r="F121" s="2">
        <v>0</v>
      </c>
      <c r="G121" s="3">
        <f t="shared" si="0"/>
        <v>72408.176400000011</v>
      </c>
      <c r="H121" s="3">
        <f t="shared" si="1"/>
        <v>0.82000000002153683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110417.61</v>
      </c>
      <c r="D122" s="2">
        <f>'PR-RAS'!E126</f>
        <v>241063.01</v>
      </c>
      <c r="E122" s="2">
        <v>0</v>
      </c>
      <c r="F122" s="2">
        <v>0</v>
      </c>
      <c r="G122" s="3">
        <f t="shared" si="0"/>
        <v>71697.77923</v>
      </c>
      <c r="H122" s="3">
        <f t="shared" si="1"/>
        <v>0.40000000000873115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3412.83</v>
      </c>
      <c r="D123" s="2">
        <f>'PR-RAS'!E127</f>
        <v>15013.72</v>
      </c>
      <c r="E123" s="2">
        <v>0</v>
      </c>
      <c r="F123" s="2">
        <v>0</v>
      </c>
      <c r="G123" s="3">
        <f t="shared" si="0"/>
        <v>4079.7129399999994</v>
      </c>
      <c r="H123" s="3">
        <f t="shared" si="1"/>
        <v>0.4500000000007276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107004.78</v>
      </c>
      <c r="D124" s="2">
        <f>'PR-RAS'!E128</f>
        <v>226049.29</v>
      </c>
      <c r="E124" s="2">
        <v>0</v>
      </c>
      <c r="F124" s="2">
        <v>0</v>
      </c>
      <c r="G124" s="3">
        <f t="shared" si="0"/>
        <v>68769.713279999996</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253</v>
      </c>
      <c r="D125" s="2">
        <f>'PR-RAS'!E129</f>
        <v>5302.42</v>
      </c>
      <c r="E125" s="2">
        <v>0</v>
      </c>
      <c r="F125" s="2">
        <v>0</v>
      </c>
      <c r="G125" s="3">
        <f t="shared" si="0"/>
        <v>1346.3721600000001</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5098.42</v>
      </c>
      <c r="E126" s="2">
        <v>0</v>
      </c>
      <c r="F126" s="2">
        <v>0</v>
      </c>
      <c r="G126" s="3">
        <f t="shared" si="0"/>
        <v>1274.605</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253</v>
      </c>
      <c r="D127" s="2">
        <f>'PR-RAS'!E131</f>
        <v>204</v>
      </c>
      <c r="E127" s="2">
        <v>0</v>
      </c>
      <c r="F127" s="2">
        <v>0</v>
      </c>
      <c r="G127" s="3">
        <f t="shared" si="0"/>
        <v>83.286000000000001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359.82</v>
      </c>
      <c r="D136" s="2">
        <f>'PR-RAS'!E140</f>
        <v>1076.07</v>
      </c>
      <c r="E136" s="2">
        <v>0</v>
      </c>
      <c r="F136" s="2">
        <v>0</v>
      </c>
      <c r="G136" s="3">
        <f t="shared" si="0"/>
        <v>339.11460000000005</v>
      </c>
      <c r="H136" s="3">
        <f t="shared" si="1"/>
        <v>0.24999999999994316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359.82</v>
      </c>
      <c r="D147" s="2">
        <f>'PR-RAS'!E151</f>
        <v>1076.07</v>
      </c>
      <c r="E147" s="2">
        <v>0</v>
      </c>
      <c r="F147" s="2">
        <v>0</v>
      </c>
      <c r="G147" s="3">
        <f t="shared" si="0"/>
        <v>366.74615999999997</v>
      </c>
      <c r="H147" s="3">
        <f t="shared" si="1"/>
        <v>0.24999999999994316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4833893.3600000003</v>
      </c>
      <c r="D148" s="2">
        <f>'PR-RAS'!E152</f>
        <v>5702105.540000001</v>
      </c>
      <c r="E148" s="2">
        <v>0</v>
      </c>
      <c r="F148" s="2">
        <v>0</v>
      </c>
      <c r="G148" s="3">
        <f t="shared" si="0"/>
        <v>2387001.35268</v>
      </c>
      <c r="H148" s="3">
        <f t="shared" si="1"/>
        <v>0.81999999936670065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1183644.1200000001</v>
      </c>
      <c r="D149" s="2">
        <f>'PR-RAS'!E153</f>
        <v>1666206.23</v>
      </c>
      <c r="E149" s="2">
        <v>0</v>
      </c>
      <c r="F149" s="2">
        <v>0</v>
      </c>
      <c r="G149" s="3">
        <f t="shared" si="0"/>
        <v>668376.37384000001</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895654.83</v>
      </c>
      <c r="D150" s="2">
        <f>'PR-RAS'!E154</f>
        <v>1350248.1</v>
      </c>
      <c r="E150" s="2">
        <v>0</v>
      </c>
      <c r="F150" s="2">
        <v>0</v>
      </c>
      <c r="G150" s="3">
        <f t="shared" si="0"/>
        <v>535826.50347</v>
      </c>
      <c r="H150" s="3">
        <f t="shared" si="1"/>
        <v>0.27000000013504177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895654.83</v>
      </c>
      <c r="D151" s="2">
        <f>'PR-RAS'!E155</f>
        <v>1350248.1</v>
      </c>
      <c r="E151" s="2">
        <v>0</v>
      </c>
      <c r="F151" s="2">
        <v>0</v>
      </c>
      <c r="G151" s="3">
        <f t="shared" si="0"/>
        <v>539422.65450000006</v>
      </c>
      <c r="H151" s="3">
        <f t="shared" si="1"/>
        <v>0.27000000013504177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150983.19</v>
      </c>
      <c r="D155" s="2">
        <f>'PR-RAS'!E159</f>
        <v>110783.43</v>
      </c>
      <c r="E155" s="2">
        <v>0</v>
      </c>
      <c r="F155" s="2">
        <v>0</v>
      </c>
      <c r="G155" s="3">
        <f t="shared" si="0"/>
        <v>57372.707699999999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137006.1</v>
      </c>
      <c r="D156" s="2">
        <f>'PR-RAS'!E160</f>
        <v>205174.7</v>
      </c>
      <c r="E156" s="2">
        <v>0</v>
      </c>
      <c r="F156" s="2">
        <v>0</v>
      </c>
      <c r="G156" s="3">
        <f t="shared" si="0"/>
        <v>84840.102499999994</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137006.1</v>
      </c>
      <c r="D158" s="2">
        <f>'PR-RAS'!E162</f>
        <v>205174.7</v>
      </c>
      <c r="E158" s="2">
        <v>0</v>
      </c>
      <c r="F158" s="2">
        <v>0</v>
      </c>
      <c r="G158" s="3">
        <f t="shared" si="0"/>
        <v>85934.813500000004</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2433634.5900000003</v>
      </c>
      <c r="D160" s="2">
        <f>'PR-RAS'!E164</f>
        <v>2855277.1000000006</v>
      </c>
      <c r="E160" s="2">
        <v>0</v>
      </c>
      <c r="F160" s="2">
        <v>0</v>
      </c>
      <c r="G160" s="3">
        <f t="shared" si="0"/>
        <v>1294926.0176100002</v>
      </c>
      <c r="H160" s="3">
        <f t="shared" si="1"/>
        <v>0.51000000024214387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56947.420000000006</v>
      </c>
      <c r="D161" s="2">
        <f>'PR-RAS'!E165</f>
        <v>59740.639999999992</v>
      </c>
      <c r="E161" s="2">
        <v>0</v>
      </c>
      <c r="F161" s="2">
        <v>0</v>
      </c>
      <c r="G161" s="3">
        <f t="shared" si="0"/>
        <v>28228.591999999997</v>
      </c>
      <c r="H161" s="3">
        <f t="shared" si="1"/>
        <v>0.78000000001338776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3428.98</v>
      </c>
      <c r="D162" s="2">
        <f>'PR-RAS'!E166</f>
        <v>13218.1</v>
      </c>
      <c r="E162" s="2">
        <v>0</v>
      </c>
      <c r="F162" s="2">
        <v>0</v>
      </c>
      <c r="G162" s="3">
        <f t="shared" si="0"/>
        <v>4808.2939800000004</v>
      </c>
      <c r="H162" s="3">
        <f t="shared" si="1"/>
        <v>0.12000000000034561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39534.910000000003</v>
      </c>
      <c r="D163" s="2">
        <f>'PR-RAS'!E167</f>
        <v>40872.449999999997</v>
      </c>
      <c r="E163" s="2">
        <v>0</v>
      </c>
      <c r="F163" s="2">
        <v>0</v>
      </c>
      <c r="G163" s="3">
        <f t="shared" si="0"/>
        <v>19647.32922</v>
      </c>
      <c r="H163" s="3">
        <f t="shared" si="1"/>
        <v>0.53999999999359716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13314.53</v>
      </c>
      <c r="D164" s="2">
        <f>'PR-RAS'!E168</f>
        <v>4322.24</v>
      </c>
      <c r="E164" s="2">
        <v>0</v>
      </c>
      <c r="F164" s="2">
        <v>0</v>
      </c>
      <c r="G164" s="3">
        <f t="shared" si="0"/>
        <v>3579.3186300000007</v>
      </c>
      <c r="H164" s="3">
        <f t="shared" si="1"/>
        <v>0.70999999999912689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669</v>
      </c>
      <c r="D165" s="2">
        <f>'PR-RAS'!E169</f>
        <v>1327.85</v>
      </c>
      <c r="E165" s="2">
        <v>0</v>
      </c>
      <c r="F165" s="2">
        <v>0</v>
      </c>
      <c r="G165" s="3">
        <f t="shared" si="0"/>
        <v>545.25080000000003</v>
      </c>
      <c r="H165" s="3">
        <f t="shared" si="1"/>
        <v>0.15000000000009095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218563.92</v>
      </c>
      <c r="D166" s="2">
        <f>'PR-RAS'!E170</f>
        <v>281307.48</v>
      </c>
      <c r="E166" s="2">
        <v>0</v>
      </c>
      <c r="F166" s="2">
        <v>0</v>
      </c>
      <c r="G166" s="3">
        <f t="shared" si="0"/>
        <v>128894.51520000001</v>
      </c>
      <c r="H166" s="3">
        <f t="shared" si="1"/>
        <v>0.55999999996856786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34823.199999999997</v>
      </c>
      <c r="D167" s="2">
        <f>'PR-RAS'!E171</f>
        <v>53705.36</v>
      </c>
      <c r="E167" s="2">
        <v>0</v>
      </c>
      <c r="F167" s="2">
        <v>0</v>
      </c>
      <c r="G167" s="3">
        <f t="shared" si="0"/>
        <v>23610.830719999998</v>
      </c>
      <c r="H167" s="3">
        <f t="shared" si="1"/>
        <v>0.55999999999767169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78458.3</v>
      </c>
      <c r="D168" s="2">
        <f>'PR-RAS'!E172</f>
        <v>85318.33</v>
      </c>
      <c r="E168" s="2">
        <v>0</v>
      </c>
      <c r="F168" s="2">
        <v>0</v>
      </c>
      <c r="G168" s="3">
        <f t="shared" si="0"/>
        <v>41598.858320000007</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82367.09</v>
      </c>
      <c r="D169" s="2">
        <f>'PR-RAS'!E173</f>
        <v>86197.83</v>
      </c>
      <c r="E169" s="2">
        <v>0</v>
      </c>
      <c r="F169" s="2">
        <v>0</v>
      </c>
      <c r="G169" s="3">
        <f t="shared" si="0"/>
        <v>42800.142</v>
      </c>
      <c r="H169" s="3">
        <f t="shared" si="1"/>
        <v>0.25999999999476131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10125.27</v>
      </c>
      <c r="D170" s="2">
        <f>'PR-RAS'!E174</f>
        <v>3735.28</v>
      </c>
      <c r="E170" s="2">
        <v>0</v>
      </c>
      <c r="F170" s="2">
        <v>0</v>
      </c>
      <c r="G170" s="3">
        <f t="shared" si="0"/>
        <v>2973.6952700000006</v>
      </c>
      <c r="H170" s="3">
        <f t="shared" si="1"/>
        <v>0.55000000000063665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8091.67</v>
      </c>
      <c r="D171" s="2">
        <f>'PR-RAS'!E175</f>
        <v>49715.01</v>
      </c>
      <c r="E171" s="2">
        <v>0</v>
      </c>
      <c r="F171" s="2">
        <v>0</v>
      </c>
      <c r="G171" s="3">
        <f t="shared" si="0"/>
        <v>18278.687300000001</v>
      </c>
      <c r="H171" s="3">
        <f t="shared" si="1"/>
        <v>0.34000000000196451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4698.3900000000003</v>
      </c>
      <c r="D173" s="2">
        <f>'PR-RAS'!E177</f>
        <v>2635.67</v>
      </c>
      <c r="E173" s="2">
        <v>0</v>
      </c>
      <c r="F173" s="2">
        <v>0</v>
      </c>
      <c r="G173" s="3">
        <f t="shared" si="0"/>
        <v>1714.7935599999998</v>
      </c>
      <c r="H173" s="3">
        <f t="shared" si="1"/>
        <v>0.72000000000025466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1908839.6900000002</v>
      </c>
      <c r="D174" s="2">
        <f>'PR-RAS'!E178</f>
        <v>2366433.2200000002</v>
      </c>
      <c r="E174" s="2">
        <v>0</v>
      </c>
      <c r="F174" s="2">
        <v>0</v>
      </c>
      <c r="G174" s="3">
        <f t="shared" si="0"/>
        <v>1149015.1604900002</v>
      </c>
      <c r="H174" s="3">
        <f t="shared" si="1"/>
        <v>0.53000000002793968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595053.87</v>
      </c>
      <c r="D175" s="2">
        <f>'PR-RAS'!E179</f>
        <v>714108.01</v>
      </c>
      <c r="E175" s="2">
        <v>0</v>
      </c>
      <c r="F175" s="2">
        <v>0</v>
      </c>
      <c r="G175" s="3">
        <f t="shared" si="0"/>
        <v>352048.96085999999</v>
      </c>
      <c r="H175" s="3">
        <f t="shared" si="1"/>
        <v>0.14000000001396984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981465.62</v>
      </c>
      <c r="D176" s="2">
        <f>'PR-RAS'!E180</f>
        <v>1213253.6399999999</v>
      </c>
      <c r="E176" s="2">
        <v>0</v>
      </c>
      <c r="F176" s="2">
        <v>0</v>
      </c>
      <c r="G176" s="3">
        <f t="shared" si="0"/>
        <v>596395.25749999995</v>
      </c>
      <c r="H176" s="3">
        <f t="shared" si="1"/>
        <v>0.7400000001071021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33756.46</v>
      </c>
      <c r="D177" s="2">
        <f>'PR-RAS'!E181</f>
        <v>39408.730000000003</v>
      </c>
      <c r="E177" s="2">
        <v>0</v>
      </c>
      <c r="F177" s="2">
        <v>0</v>
      </c>
      <c r="G177" s="3">
        <f t="shared" si="0"/>
        <v>19813.00992</v>
      </c>
      <c r="H177" s="3">
        <f t="shared" si="1"/>
        <v>0.72999999999592546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35235.33</v>
      </c>
      <c r="D178" s="2">
        <f>'PR-RAS'!E182</f>
        <v>42112.93</v>
      </c>
      <c r="E178" s="2">
        <v>0</v>
      </c>
      <c r="F178" s="2">
        <v>0</v>
      </c>
      <c r="G178" s="3">
        <f t="shared" si="0"/>
        <v>21144.63063</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1200</v>
      </c>
      <c r="D179" s="2">
        <f>'PR-RAS'!E183</f>
        <v>0</v>
      </c>
      <c r="E179" s="2">
        <v>0</v>
      </c>
      <c r="F179" s="2">
        <v>0</v>
      </c>
      <c r="G179" s="3">
        <f t="shared" si="0"/>
        <v>213.6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11303.86</v>
      </c>
      <c r="D180" s="2">
        <f>'PR-RAS'!E184</f>
        <v>16926.259999999998</v>
      </c>
      <c r="E180" s="2">
        <v>0</v>
      </c>
      <c r="F180" s="2">
        <v>0</v>
      </c>
      <c r="G180" s="3">
        <f t="shared" si="0"/>
        <v>8082.9920199999988</v>
      </c>
      <c r="H180" s="3">
        <f t="shared" si="1"/>
        <v>0.39999999999781721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91748.33</v>
      </c>
      <c r="D181" s="2">
        <f>'PR-RAS'!E185</f>
        <v>115255.41</v>
      </c>
      <c r="E181" s="2">
        <v>0</v>
      </c>
      <c r="F181" s="2">
        <v>0</v>
      </c>
      <c r="G181" s="3">
        <f t="shared" si="0"/>
        <v>58006.647000000004</v>
      </c>
      <c r="H181" s="3">
        <f t="shared" si="1"/>
        <v>0.74000000000523869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51434.7</v>
      </c>
      <c r="D182" s="2">
        <f>'PR-RAS'!E186</f>
        <v>66275.62</v>
      </c>
      <c r="E182" s="2">
        <v>0</v>
      </c>
      <c r="F182" s="2">
        <v>0</v>
      </c>
      <c r="G182" s="3">
        <f t="shared" si="0"/>
        <v>33301.455139999998</v>
      </c>
      <c r="H182" s="3">
        <f t="shared" si="1"/>
        <v>0.680000000007567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107641.52</v>
      </c>
      <c r="D183" s="2">
        <f>'PR-RAS'!E187</f>
        <v>159092.62</v>
      </c>
      <c r="E183" s="2">
        <v>0</v>
      </c>
      <c r="F183" s="2">
        <v>0</v>
      </c>
      <c r="G183" s="3">
        <f t="shared" si="0"/>
        <v>77500.470319999993</v>
      </c>
      <c r="H183" s="3">
        <f t="shared" si="1"/>
        <v>0.86000000000058208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249283.56</v>
      </c>
      <c r="D190" s="2">
        <f>'PR-RAS'!E194</f>
        <v>147795.76</v>
      </c>
      <c r="E190" s="2">
        <v>0</v>
      </c>
      <c r="F190" s="2">
        <v>0</v>
      </c>
      <c r="G190" s="3">
        <f t="shared" si="0"/>
        <v>102981.39012000001</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15119.61</v>
      </c>
      <c r="D191" s="2">
        <f>'PR-RAS'!E195</f>
        <v>41224.720000000001</v>
      </c>
      <c r="E191" s="2">
        <v>0</v>
      </c>
      <c r="F191" s="2">
        <v>0</v>
      </c>
      <c r="G191" s="3">
        <f t="shared" si="0"/>
        <v>18538.119500000001</v>
      </c>
      <c r="H191" s="3">
        <f t="shared" si="1"/>
        <v>0.66999999999825377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13244.2</v>
      </c>
      <c r="D192" s="2">
        <f>'PR-RAS'!E196</f>
        <v>16355.22</v>
      </c>
      <c r="E192" s="2">
        <v>0</v>
      </c>
      <c r="F192" s="2">
        <v>0</v>
      </c>
      <c r="G192" s="3">
        <f t="shared" si="0"/>
        <v>8777.3362400000005</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11730.7</v>
      </c>
      <c r="D193" s="2">
        <f>'PR-RAS'!E197</f>
        <v>10351.51</v>
      </c>
      <c r="E193" s="2">
        <v>0</v>
      </c>
      <c r="F193" s="2">
        <v>0</v>
      </c>
      <c r="G193" s="3">
        <f t="shared" si="0"/>
        <v>6227.2742400000006</v>
      </c>
      <c r="H193" s="3">
        <f t="shared" si="1"/>
        <v>0.78999999999905413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3318.08</v>
      </c>
      <c r="D194" s="2">
        <f>'PR-RAS'!E198</f>
        <v>1990.84</v>
      </c>
      <c r="E194" s="2">
        <v>0</v>
      </c>
      <c r="F194" s="2">
        <v>0</v>
      </c>
      <c r="G194" s="3">
        <f t="shared" si="0"/>
        <v>1408.8536800000002</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19044.16</v>
      </c>
      <c r="D195" s="2">
        <f>'PR-RAS'!E199</f>
        <v>16224.99</v>
      </c>
      <c r="E195" s="2">
        <v>0</v>
      </c>
      <c r="F195" s="2">
        <v>0</v>
      </c>
      <c r="G195" s="3">
        <f t="shared" si="0"/>
        <v>9989.8631600000008</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186826.81</v>
      </c>
      <c r="D197" s="2">
        <f>'PR-RAS'!E201</f>
        <v>61648.480000000003</v>
      </c>
      <c r="E197" s="2">
        <v>0</v>
      </c>
      <c r="F197" s="2">
        <v>0</v>
      </c>
      <c r="G197" s="3">
        <f t="shared" si="0"/>
        <v>60784.258920000007</v>
      </c>
      <c r="H197" s="3">
        <f t="shared" si="1"/>
        <v>0.67000000000552973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90989.7</v>
      </c>
      <c r="D198" s="2">
        <f>'PR-RAS'!E202</f>
        <v>69725.41</v>
      </c>
      <c r="E198" s="2">
        <v>0</v>
      </c>
      <c r="F198" s="2">
        <v>0</v>
      </c>
      <c r="G198" s="3">
        <f t="shared" si="0"/>
        <v>45396.782440000003</v>
      </c>
      <c r="H198" s="3">
        <f t="shared" si="1"/>
        <v>0.71000000000640284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31810.09</v>
      </c>
      <c r="D204" s="2">
        <f>'PR-RAS'!E208</f>
        <v>57966.080000000002</v>
      </c>
      <c r="E204" s="2">
        <v>0</v>
      </c>
      <c r="F204" s="2">
        <v>0</v>
      </c>
      <c r="G204" s="3">
        <f t="shared" si="0"/>
        <v>29991.676750000002</v>
      </c>
      <c r="H204" s="3">
        <f t="shared" si="1"/>
        <v>0.17000000000189175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31810.09</v>
      </c>
      <c r="D206" s="2">
        <f>'PR-RAS'!E210</f>
        <v>57966.080000000002</v>
      </c>
      <c r="E206" s="2">
        <v>0</v>
      </c>
      <c r="F206" s="2">
        <v>0</v>
      </c>
      <c r="G206" s="3">
        <f t="shared" si="0"/>
        <v>30287.161249999997</v>
      </c>
      <c r="H206" s="3">
        <f t="shared" si="1"/>
        <v>0.17000000000189175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59179.61</v>
      </c>
      <c r="D212" s="2">
        <f>'PR-RAS'!E216</f>
        <v>11759.33</v>
      </c>
      <c r="E212" s="2">
        <v>0</v>
      </c>
      <c r="F212" s="2">
        <v>0</v>
      </c>
      <c r="G212" s="3">
        <f t="shared" si="0"/>
        <v>17449.33497</v>
      </c>
      <c r="H212" s="3">
        <f t="shared" si="1"/>
        <v>0.71999999999934516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6847.5</v>
      </c>
      <c r="D213" s="2">
        <f>'PR-RAS'!E217</f>
        <v>8544.06</v>
      </c>
      <c r="E213" s="2">
        <v>0</v>
      </c>
      <c r="F213" s="2">
        <v>0</v>
      </c>
      <c r="G213" s="3">
        <f t="shared" si="0"/>
        <v>5074.3514399999995</v>
      </c>
      <c r="H213" s="3">
        <f t="shared" si="1"/>
        <v>0.55999999999949068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52332.11</v>
      </c>
      <c r="D216" s="2">
        <f>'PR-RAS'!E220</f>
        <v>3215.27</v>
      </c>
      <c r="E216" s="2">
        <v>0</v>
      </c>
      <c r="F216" s="2">
        <v>0</v>
      </c>
      <c r="G216" s="3">
        <f t="shared" si="0"/>
        <v>12633.96975</v>
      </c>
      <c r="H216" s="3">
        <f t="shared" si="1"/>
        <v>0.38000000000056389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29100.47</v>
      </c>
      <c r="D217" s="2">
        <f>'PR-RAS'!E221</f>
        <v>52695.12</v>
      </c>
      <c r="E217" s="2">
        <v>0</v>
      </c>
      <c r="F217" s="2">
        <v>0</v>
      </c>
      <c r="G217" s="3">
        <f t="shared" si="0"/>
        <v>29049.993360000004</v>
      </c>
      <c r="H217" s="3">
        <f t="shared" si="1"/>
        <v>0.5900000000037835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1660.93</v>
      </c>
      <c r="D218" s="2">
        <f>'PR-RAS'!E222</f>
        <v>1522.91</v>
      </c>
      <c r="E218" s="2">
        <v>0</v>
      </c>
      <c r="F218" s="2">
        <v>0</v>
      </c>
      <c r="G218" s="3">
        <f t="shared" si="0"/>
        <v>1021.36475</v>
      </c>
      <c r="H218" s="3">
        <f t="shared" si="1"/>
        <v>0.15999999999985448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1660.93</v>
      </c>
      <c r="D220" s="2">
        <f>'PR-RAS'!E224</f>
        <v>1522.91</v>
      </c>
      <c r="E220" s="2">
        <v>0</v>
      </c>
      <c r="F220" s="2">
        <v>0</v>
      </c>
      <c r="G220" s="3">
        <f t="shared" si="0"/>
        <v>1030.7782500000001</v>
      </c>
      <c r="H220" s="3">
        <f t="shared" si="1"/>
        <v>0.15999999999985448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27439.54</v>
      </c>
      <c r="D221" s="2">
        <f>'PR-RAS'!E225</f>
        <v>51172.21</v>
      </c>
      <c r="E221" s="2">
        <v>0</v>
      </c>
      <c r="F221" s="2">
        <v>0</v>
      </c>
      <c r="G221" s="3">
        <f t="shared" si="0"/>
        <v>28552.4712</v>
      </c>
      <c r="H221" s="3">
        <f t="shared" si="1"/>
        <v>0.66999999999825377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27439.54</v>
      </c>
      <c r="D223" s="2">
        <f>'PR-RAS'!E227</f>
        <v>51172.21</v>
      </c>
      <c r="E223" s="2">
        <v>0</v>
      </c>
      <c r="F223" s="2">
        <v>0</v>
      </c>
      <c r="G223" s="3">
        <f t="shared" si="0"/>
        <v>28812.039119999998</v>
      </c>
      <c r="H223" s="3">
        <f t="shared" si="1"/>
        <v>0.66999999999825377</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149260.27000000002</v>
      </c>
      <c r="D226" s="2">
        <f>'PR-RAS'!E230</f>
        <v>163959.46000000002</v>
      </c>
      <c r="E226" s="2">
        <v>0</v>
      </c>
      <c r="F226" s="2">
        <v>0</v>
      </c>
      <c r="G226" s="3">
        <f t="shared" si="0"/>
        <v>107365.31775000002</v>
      </c>
      <c r="H226" s="3">
        <f t="shared" si="1"/>
        <v>0.73000000003958121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6977.98</v>
      </c>
      <c r="E233" s="2">
        <v>0</v>
      </c>
      <c r="F233" s="2">
        <v>0</v>
      </c>
      <c r="G233" s="3">
        <f t="shared" si="0"/>
        <v>3237.7827200000002</v>
      </c>
      <c r="H233" s="3">
        <f t="shared" si="1"/>
        <v>2.0000000000436557E-2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6977.98</v>
      </c>
      <c r="E234" s="2">
        <v>0</v>
      </c>
      <c r="F234" s="2">
        <v>0</v>
      </c>
      <c r="G234" s="3">
        <f t="shared" si="0"/>
        <v>3251.7386799999999</v>
      </c>
      <c r="H234" s="3">
        <f t="shared" si="1"/>
        <v>2.0000000000436557E-2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149260.27000000002</v>
      </c>
      <c r="D242" s="2">
        <f>'PR-RAS'!E246</f>
        <v>156981.48000000001</v>
      </c>
      <c r="E242" s="2">
        <v>0</v>
      </c>
      <c r="F242" s="2">
        <v>0</v>
      </c>
      <c r="G242" s="3">
        <f t="shared" si="0"/>
        <v>111636.79843000001</v>
      </c>
      <c r="H242" s="3">
        <f t="shared" si="1"/>
        <v>0.75000000002910383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137973.07</v>
      </c>
      <c r="D243" s="2">
        <f>'PR-RAS'!E247</f>
        <v>153856.48000000001</v>
      </c>
      <c r="E243" s="2">
        <v>0</v>
      </c>
      <c r="F243" s="2">
        <v>0</v>
      </c>
      <c r="G243" s="3">
        <f t="shared" si="0"/>
        <v>107856.01926</v>
      </c>
      <c r="H243" s="3">
        <f t="shared" si="1"/>
        <v>0.5500000000174623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11287.2</v>
      </c>
      <c r="D244" s="2">
        <f>'PR-RAS'!E248</f>
        <v>3125</v>
      </c>
      <c r="E244" s="2">
        <v>0</v>
      </c>
      <c r="F244" s="2">
        <v>0</v>
      </c>
      <c r="G244" s="3">
        <f t="shared" si="0"/>
        <v>4261.5396000000001</v>
      </c>
      <c r="H244" s="3">
        <f t="shared" si="1"/>
        <v>0.2000000000007276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43117.299999999996</v>
      </c>
      <c r="D258" s="2">
        <f>'PR-RAS'!E262</f>
        <v>64364.160000000003</v>
      </c>
      <c r="E258" s="2">
        <v>0</v>
      </c>
      <c r="F258" s="2">
        <v>0</v>
      </c>
      <c r="G258" s="3">
        <f t="shared" si="0"/>
        <v>44164.324339999999</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43117.299999999996</v>
      </c>
      <c r="D265" s="2">
        <f>'PR-RAS'!E269</f>
        <v>64364.160000000003</v>
      </c>
      <c r="E265" s="2">
        <v>0</v>
      </c>
      <c r="F265" s="2">
        <v>0</v>
      </c>
      <c r="G265" s="3">
        <f t="shared" si="0"/>
        <v>45367.24368</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39521.49</v>
      </c>
      <c r="D266" s="2">
        <f>'PR-RAS'!E270</f>
        <v>58052.98</v>
      </c>
      <c r="E266" s="2">
        <v>0</v>
      </c>
      <c r="F266" s="2">
        <v>0</v>
      </c>
      <c r="G266" s="3">
        <f t="shared" si="0"/>
        <v>41241.274250000002</v>
      </c>
      <c r="H266" s="3">
        <f t="shared" si="1"/>
        <v>0.50999999999476131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3595.81</v>
      </c>
      <c r="D267" s="2">
        <f>'PR-RAS'!E271</f>
        <v>6311.18</v>
      </c>
      <c r="E267" s="2">
        <v>0</v>
      </c>
      <c r="F267" s="2">
        <v>0</v>
      </c>
      <c r="G267" s="3">
        <f t="shared" si="0"/>
        <v>4314.0332200000003</v>
      </c>
      <c r="H267" s="3">
        <f t="shared" si="1"/>
        <v>0.37000000000034561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904146.90999999992</v>
      </c>
      <c r="D269" s="2">
        <f>'PR-RAS'!E273</f>
        <v>829878.06</v>
      </c>
      <c r="E269" s="2">
        <v>0</v>
      </c>
      <c r="F269" s="2">
        <v>0</v>
      </c>
      <c r="G269" s="3">
        <f t="shared" si="0"/>
        <v>687126.01204000006</v>
      </c>
      <c r="H269" s="3">
        <f t="shared" si="1"/>
        <v>0.15000000013969839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286866.15999999997</v>
      </c>
      <c r="D270" s="2">
        <f>'PR-RAS'!E274</f>
        <v>405390.86</v>
      </c>
      <c r="E270" s="2">
        <v>0</v>
      </c>
      <c r="F270" s="2">
        <v>0</v>
      </c>
      <c r="G270" s="3">
        <f t="shared" si="0"/>
        <v>295267.27971999999</v>
      </c>
      <c r="H270" s="3">
        <f t="shared" si="1"/>
        <v>0.29999999998835847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286866.15999999997</v>
      </c>
      <c r="D271" s="2">
        <f>'PR-RAS'!E275</f>
        <v>405390.86</v>
      </c>
      <c r="E271" s="2">
        <v>0</v>
      </c>
      <c r="F271" s="2">
        <v>0</v>
      </c>
      <c r="G271" s="3">
        <f t="shared" si="0"/>
        <v>296364.9276</v>
      </c>
      <c r="H271" s="3">
        <f t="shared" si="1"/>
        <v>0.29999999998835847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617280.75</v>
      </c>
      <c r="D285" s="2">
        <f>'PR-RAS'!E289</f>
        <v>424487.2</v>
      </c>
      <c r="E285" s="2">
        <v>0</v>
      </c>
      <c r="F285" s="2">
        <v>0</v>
      </c>
      <c r="G285" s="3">
        <f t="shared" si="12"/>
        <v>416416.46259999991</v>
      </c>
      <c r="H285" s="3">
        <f t="shared" si="13"/>
        <v>0.45000000001164153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617280.75</v>
      </c>
      <c r="D286" s="2">
        <f>'PR-RAS'!E290</f>
        <v>424487.2</v>
      </c>
      <c r="E286" s="2">
        <v>0</v>
      </c>
      <c r="F286" s="2">
        <v>0</v>
      </c>
      <c r="G286" s="3">
        <f t="shared" si="12"/>
        <v>417882.71774999995</v>
      </c>
      <c r="H286" s="3">
        <f t="shared" si="13"/>
        <v>0.45000000001164153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4833893.3600000003</v>
      </c>
      <c r="D295" s="2">
        <f>'PR-RAS'!E299</f>
        <v>5702105.540000001</v>
      </c>
      <c r="E295" s="2">
        <v>0</v>
      </c>
      <c r="F295" s="2">
        <v>0</v>
      </c>
      <c r="G295" s="3">
        <f t="shared" si="12"/>
        <v>4774002.70536</v>
      </c>
      <c r="H295" s="3">
        <f t="shared" si="13"/>
        <v>0.81999999936670065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1075143.3600000013</v>
      </c>
      <c r="D296" s="2">
        <f>'PR-RAS'!E300</f>
        <v>1028071.2200000007</v>
      </c>
      <c r="E296" s="2">
        <v>0</v>
      </c>
      <c r="F296" s="2">
        <v>0</v>
      </c>
      <c r="G296" s="3">
        <f t="shared" si="12"/>
        <v>923729.31100000069</v>
      </c>
      <c r="H296" s="3">
        <f t="shared" si="13"/>
        <v>0.58000000193715096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1000882.5</v>
      </c>
      <c r="D298" s="2">
        <f>'PR-RAS'!E302</f>
        <v>292609.01</v>
      </c>
      <c r="E298" s="2">
        <v>0</v>
      </c>
      <c r="F298" s="2">
        <v>0</v>
      </c>
      <c r="G298" s="3">
        <f t="shared" si="12"/>
        <v>471071.85443999997</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195824.46</v>
      </c>
      <c r="D300" s="2">
        <f>'PR-RAS'!E304</f>
        <v>453549.94</v>
      </c>
      <c r="E300" s="2">
        <v>0</v>
      </c>
      <c r="F300" s="2">
        <v>0</v>
      </c>
      <c r="G300" s="3">
        <f t="shared" si="12"/>
        <v>329774.37766</v>
      </c>
      <c r="H300" s="3">
        <f t="shared" si="13"/>
        <v>0.51999999998952262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41891.39</v>
      </c>
      <c r="D301" s="2">
        <f>'PR-RAS'!E305</f>
        <v>22617.75</v>
      </c>
      <c r="E301" s="2">
        <v>0</v>
      </c>
      <c r="F301" s="2">
        <v>0</v>
      </c>
      <c r="G301" s="3">
        <f t="shared" si="12"/>
        <v>26138.066999999999</v>
      </c>
      <c r="H301" s="3">
        <f t="shared" si="13"/>
        <v>0.63999999999941792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126252.26</v>
      </c>
      <c r="D303" s="2">
        <f>'PR-RAS'!E308</f>
        <v>2792</v>
      </c>
      <c r="E303" s="2">
        <v>0</v>
      </c>
      <c r="F303" s="2">
        <v>0</v>
      </c>
      <c r="G303" s="3">
        <f t="shared" si="12"/>
        <v>39814.550520000004</v>
      </c>
      <c r="H303" s="3">
        <f t="shared" si="13"/>
        <v>0.25999999999476131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27301</v>
      </c>
      <c r="D304" s="2">
        <f>'PR-RAS'!E309</f>
        <v>1792</v>
      </c>
      <c r="E304" s="2">
        <v>0</v>
      </c>
      <c r="F304" s="2">
        <v>0</v>
      </c>
      <c r="G304" s="3">
        <f t="shared" si="12"/>
        <v>9358.1549999999988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27301</v>
      </c>
      <c r="D305" s="2">
        <f>'PR-RAS'!E310</f>
        <v>1792</v>
      </c>
      <c r="E305" s="2">
        <v>0</v>
      </c>
      <c r="F305" s="2">
        <v>0</v>
      </c>
      <c r="G305" s="3">
        <f t="shared" si="12"/>
        <v>9389.0399999999991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27301</v>
      </c>
      <c r="D306" s="2">
        <f>'PR-RAS'!E311</f>
        <v>1792</v>
      </c>
      <c r="E306" s="2">
        <v>0</v>
      </c>
      <c r="F306" s="2">
        <v>0</v>
      </c>
      <c r="G306" s="3">
        <f t="shared" si="12"/>
        <v>9419.9249999999993</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98951.26</v>
      </c>
      <c r="D316" s="2">
        <f>'PR-RAS'!E321</f>
        <v>1000</v>
      </c>
      <c r="E316" s="2">
        <v>0</v>
      </c>
      <c r="F316" s="2">
        <v>0</v>
      </c>
      <c r="G316" s="3">
        <f t="shared" si="12"/>
        <v>31799.6469</v>
      </c>
      <c r="H316" s="3">
        <f t="shared" si="13"/>
        <v>0.25999999999476131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98951.26</v>
      </c>
      <c r="D317" s="2">
        <f>'PR-RAS'!E322</f>
        <v>0</v>
      </c>
      <c r="E317" s="2">
        <v>0</v>
      </c>
      <c r="F317" s="2">
        <v>0</v>
      </c>
      <c r="G317" s="3">
        <f t="shared" si="12"/>
        <v>31268.598159999998</v>
      </c>
      <c r="H317" s="3">
        <f t="shared" si="13"/>
        <v>0.25999999999476131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98951.26</v>
      </c>
      <c r="D318" s="2">
        <f>'PR-RAS'!E323</f>
        <v>0</v>
      </c>
      <c r="E318" s="2">
        <v>0</v>
      </c>
      <c r="F318" s="2">
        <v>0</v>
      </c>
      <c r="G318" s="3">
        <f t="shared" si="12"/>
        <v>31367.549419999999</v>
      </c>
      <c r="H318" s="3">
        <f t="shared" si="13"/>
        <v>0.25999999999476131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1000</v>
      </c>
      <c r="E331" s="2">
        <v>0</v>
      </c>
      <c r="F331" s="2">
        <v>0</v>
      </c>
      <c r="G331" s="3">
        <f t="shared" si="12"/>
        <v>660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1000</v>
      </c>
      <c r="E332" s="2">
        <v>0</v>
      </c>
      <c r="F332" s="2">
        <v>0</v>
      </c>
      <c r="G332" s="3">
        <f t="shared" si="12"/>
        <v>662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1360486.45</v>
      </c>
      <c r="D355" s="2">
        <f>'PR-RAS'!E360</f>
        <v>2548579.3000000003</v>
      </c>
      <c r="E355" s="2">
        <v>0</v>
      </c>
      <c r="F355" s="2">
        <v>0</v>
      </c>
      <c r="G355" s="3">
        <f t="shared" si="12"/>
        <v>2286006.3477000003</v>
      </c>
      <c r="H355" s="3">
        <f t="shared" si="13"/>
        <v>0.75000000023283064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8000</v>
      </c>
      <c r="E356" s="2">
        <v>0</v>
      </c>
      <c r="F356" s="2">
        <v>0</v>
      </c>
      <c r="G356" s="3">
        <f t="shared" si="12"/>
        <v>5680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8000</v>
      </c>
      <c r="E357" s="2">
        <v>0</v>
      </c>
      <c r="F357" s="2">
        <v>0</v>
      </c>
      <c r="G357" s="3">
        <f t="shared" si="12"/>
        <v>5696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8000</v>
      </c>
      <c r="E358" s="2">
        <v>0</v>
      </c>
      <c r="F358" s="2">
        <v>0</v>
      </c>
      <c r="G358" s="3">
        <f t="shared" si="12"/>
        <v>5712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1349236.45</v>
      </c>
      <c r="D368" s="2">
        <f>'PR-RAS'!E373</f>
        <v>2390516.66</v>
      </c>
      <c r="E368" s="2">
        <v>0</v>
      </c>
      <c r="F368" s="2">
        <v>0</v>
      </c>
      <c r="G368" s="3">
        <f t="shared" si="12"/>
        <v>2249809.0055900002</v>
      </c>
      <c r="H368" s="3">
        <f t="shared" si="13"/>
        <v>0.78999999980442226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1209998.33</v>
      </c>
      <c r="D369" s="2">
        <f>'PR-RAS'!E374</f>
        <v>2110983.1800000002</v>
      </c>
      <c r="E369" s="2">
        <v>0</v>
      </c>
      <c r="F369" s="2">
        <v>0</v>
      </c>
      <c r="G369" s="3">
        <f t="shared" si="12"/>
        <v>1998963.0059200001</v>
      </c>
      <c r="H369" s="3">
        <f t="shared" si="13"/>
        <v>0.51000000024214387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1065793.5900000001</v>
      </c>
      <c r="D371" s="2">
        <f>'PR-RAS'!E376</f>
        <v>1861900.04</v>
      </c>
      <c r="E371" s="2">
        <v>0</v>
      </c>
      <c r="F371" s="2">
        <v>0</v>
      </c>
      <c r="G371" s="3">
        <f t="shared" si="12"/>
        <v>1772149.6579</v>
      </c>
      <c r="H371" s="3">
        <f t="shared" si="13"/>
        <v>0.44999999995343387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144204.74</v>
      </c>
      <c r="D372" s="2">
        <f>'PR-RAS'!E377</f>
        <v>157403.28</v>
      </c>
      <c r="E372" s="2">
        <v>0</v>
      </c>
      <c r="F372" s="2">
        <v>0</v>
      </c>
      <c r="G372" s="3">
        <f t="shared" si="12"/>
        <v>170293.1923</v>
      </c>
      <c r="H372" s="3">
        <f t="shared" si="13"/>
        <v>0.54000000000814907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91679.86</v>
      </c>
      <c r="E373" s="2">
        <v>0</v>
      </c>
      <c r="F373" s="2">
        <v>0</v>
      </c>
      <c r="G373" s="3">
        <f t="shared" si="12"/>
        <v>68209.815839999996</v>
      </c>
      <c r="H373" s="3">
        <f t="shared" si="13"/>
        <v>0.13999999999941792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29667.67</v>
      </c>
      <c r="D374" s="2">
        <f>'PR-RAS'!E379</f>
        <v>123527.19</v>
      </c>
      <c r="E374" s="2">
        <v>0</v>
      </c>
      <c r="F374" s="2">
        <v>0</v>
      </c>
      <c r="G374" s="3">
        <f t="shared" si="12"/>
        <v>103217.32465</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5220.38</v>
      </c>
      <c r="D375" s="2">
        <f>'PR-RAS'!E380</f>
        <v>86872.52</v>
      </c>
      <c r="E375" s="2">
        <v>0</v>
      </c>
      <c r="F375" s="2">
        <v>0</v>
      </c>
      <c r="G375" s="3">
        <f t="shared" si="12"/>
        <v>66933.067080000008</v>
      </c>
      <c r="H375" s="3">
        <f t="shared" si="13"/>
        <v>0.8599999999960346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1020.54</v>
      </c>
      <c r="D376" s="2">
        <f>'PR-RAS'!E381</f>
        <v>5235</v>
      </c>
      <c r="E376" s="2">
        <v>0</v>
      </c>
      <c r="F376" s="2">
        <v>0</v>
      </c>
      <c r="G376" s="3">
        <f t="shared" si="12"/>
        <v>4308.9525000000003</v>
      </c>
      <c r="H376" s="3">
        <f t="shared" si="13"/>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1431.25</v>
      </c>
      <c r="D377" s="2">
        <f>'PR-RAS'!E382</f>
        <v>0</v>
      </c>
      <c r="E377" s="2">
        <v>0</v>
      </c>
      <c r="F377" s="2">
        <v>0</v>
      </c>
      <c r="G377" s="3">
        <f t="shared" si="12"/>
        <v>538.15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21995.5</v>
      </c>
      <c r="D381" s="2">
        <f>'PR-RAS'!E386</f>
        <v>31419.67</v>
      </c>
      <c r="E381" s="2">
        <v>0</v>
      </c>
      <c r="F381" s="2">
        <v>0</v>
      </c>
      <c r="G381" s="3">
        <f t="shared" si="12"/>
        <v>32237.2392</v>
      </c>
      <c r="H381" s="3">
        <f t="shared" si="13"/>
        <v>0.83000000000174623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24141.05</v>
      </c>
      <c r="E383" s="2">
        <v>0</v>
      </c>
      <c r="F383" s="2">
        <v>0</v>
      </c>
      <c r="G383" s="3">
        <f t="shared" si="12"/>
        <v>18443.762200000001</v>
      </c>
      <c r="H383" s="3">
        <f t="shared" si="13"/>
        <v>4.9999999999272404E-2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24141.05</v>
      </c>
      <c r="E384" s="2">
        <v>0</v>
      </c>
      <c r="F384" s="2">
        <v>0</v>
      </c>
      <c r="G384" s="3">
        <f t="shared" si="12"/>
        <v>18492.044300000001</v>
      </c>
      <c r="H384" s="3">
        <f t="shared" si="13"/>
        <v>4.9999999999272404E-2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25601.919999999998</v>
      </c>
      <c r="D388" s="2">
        <f>'PR-RAS'!E393</f>
        <v>22181.66</v>
      </c>
      <c r="E388" s="2">
        <v>0</v>
      </c>
      <c r="F388" s="2">
        <v>0</v>
      </c>
      <c r="G388" s="3">
        <f t="shared" si="12"/>
        <v>27076.547879999998</v>
      </c>
      <c r="H388" s="3">
        <f t="shared" si="13"/>
        <v>0.42000000000189175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25601.919999999998</v>
      </c>
      <c r="D389" s="2">
        <f>'PR-RAS'!E394</f>
        <v>22181.66</v>
      </c>
      <c r="E389" s="2">
        <v>0</v>
      </c>
      <c r="F389" s="2">
        <v>0</v>
      </c>
      <c r="G389" s="3">
        <f t="shared" si="12"/>
        <v>27146.513119999996</v>
      </c>
      <c r="H389" s="3">
        <f t="shared" si="13"/>
        <v>0.42000000000189175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83968.53</v>
      </c>
      <c r="D396" s="2">
        <f>'PR-RAS'!E401</f>
        <v>109683.57999999999</v>
      </c>
      <c r="E396" s="2">
        <v>0</v>
      </c>
      <c r="F396" s="2">
        <v>0</v>
      </c>
      <c r="G396" s="3">
        <f t="shared" si="12"/>
        <v>119817.59754999998</v>
      </c>
      <c r="H396" s="3">
        <f t="shared" si="13"/>
        <v>0.89000000001396984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4273.54</v>
      </c>
      <c r="D398" s="2">
        <f>'PR-RAS'!E403</f>
        <v>11401.57</v>
      </c>
      <c r="E398" s="2">
        <v>0</v>
      </c>
      <c r="F398" s="2">
        <v>0</v>
      </c>
      <c r="G398" s="3">
        <f t="shared" si="12"/>
        <v>10749.44196</v>
      </c>
      <c r="H398" s="3">
        <f t="shared" si="13"/>
        <v>0.89000000000032742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5557.49</v>
      </c>
      <c r="D399" s="2">
        <f>'PR-RAS'!E404</f>
        <v>0</v>
      </c>
      <c r="E399" s="2">
        <v>0</v>
      </c>
      <c r="F399" s="2">
        <v>0</v>
      </c>
      <c r="G399" s="3">
        <f t="shared" si="12"/>
        <v>2211.8810199999998</v>
      </c>
      <c r="H399" s="3">
        <f t="shared" si="13"/>
        <v>0.48999999999978172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74137.5</v>
      </c>
      <c r="D400" s="2">
        <f>'PR-RAS'!E405</f>
        <v>98282.01</v>
      </c>
      <c r="E400" s="2">
        <v>0</v>
      </c>
      <c r="F400" s="2">
        <v>0</v>
      </c>
      <c r="G400" s="3">
        <f t="shared" si="12"/>
        <v>108009.90648000002</v>
      </c>
      <c r="H400" s="3">
        <f t="shared" si="13"/>
        <v>0.50999999999476131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11250</v>
      </c>
      <c r="D407" s="2">
        <f>'PR-RAS'!E412</f>
        <v>150062.64000000001</v>
      </c>
      <c r="E407" s="2">
        <v>0</v>
      </c>
      <c r="F407" s="2">
        <v>0</v>
      </c>
      <c r="G407" s="3">
        <f t="shared" si="12"/>
        <v>126418.36368000002</v>
      </c>
      <c r="H407" s="3">
        <f t="shared" si="13"/>
        <v>0.35999999998603016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11250</v>
      </c>
      <c r="D408" s="2">
        <f>'PR-RAS'!E413</f>
        <v>150062.64000000001</v>
      </c>
      <c r="E408" s="2">
        <v>0</v>
      </c>
      <c r="F408" s="2">
        <v>0</v>
      </c>
      <c r="G408" s="3">
        <f t="shared" si="12"/>
        <v>126729.73896</v>
      </c>
      <c r="H408" s="3">
        <f t="shared" si="13"/>
        <v>0.35999999998603016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1234234.19</v>
      </c>
      <c r="D413" s="2">
        <f>'PR-RAS'!E418</f>
        <v>2545787.3000000003</v>
      </c>
      <c r="E413" s="2">
        <v>0</v>
      </c>
      <c r="F413" s="2">
        <v>0</v>
      </c>
      <c r="G413" s="3">
        <f t="shared" si="12"/>
        <v>2606233.2214800003</v>
      </c>
      <c r="H413" s="3">
        <f t="shared" si="13"/>
        <v>0.49000000022351742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559814.65</v>
      </c>
      <c r="D415" s="2">
        <f>'PR-RAS'!E420</f>
        <v>511888.77</v>
      </c>
      <c r="E415" s="2">
        <v>0</v>
      </c>
      <c r="F415" s="2">
        <v>0</v>
      </c>
      <c r="G415" s="3">
        <f t="shared" si="12"/>
        <v>655607.16665999999</v>
      </c>
      <c r="H415" s="3">
        <f t="shared" si="13"/>
        <v>0.57999999995809048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6035288.9800000014</v>
      </c>
      <c r="D417" s="2">
        <f>'PR-RAS'!E422</f>
        <v>6732968.7600000016</v>
      </c>
      <c r="E417" s="2">
        <v>0</v>
      </c>
      <c r="F417" s="2">
        <v>0</v>
      </c>
      <c r="G417" s="3">
        <f t="shared" si="12"/>
        <v>8112510.2240000013</v>
      </c>
      <c r="H417" s="3">
        <f t="shared" si="13"/>
        <v>0.25999999698251486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6194379.8100000005</v>
      </c>
      <c r="D418" s="2">
        <f>'PR-RAS'!E423</f>
        <v>8250684.8400000017</v>
      </c>
      <c r="E418" s="2">
        <v>0</v>
      </c>
      <c r="F418" s="2">
        <v>0</v>
      </c>
      <c r="G418" s="3">
        <f t="shared" si="12"/>
        <v>9464127.5373299997</v>
      </c>
      <c r="H418" s="3">
        <f t="shared" si="13"/>
        <v>0.34999999776482582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159090.82999999914</v>
      </c>
      <c r="D420" s="2">
        <f>'PR-RAS'!E425</f>
        <v>1517716.08</v>
      </c>
      <c r="E420" s="2">
        <v>0</v>
      </c>
      <c r="F420" s="2">
        <v>0</v>
      </c>
      <c r="G420" s="3">
        <f t="shared" si="12"/>
        <v>1338505.1328099996</v>
      </c>
      <c r="H420" s="3">
        <f t="shared" si="13"/>
        <v>0.25000000093132257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441067.85</v>
      </c>
      <c r="D421" s="2">
        <f>'PR-RAS'!E426</f>
        <v>0</v>
      </c>
      <c r="E421" s="2">
        <v>0</v>
      </c>
      <c r="F421" s="2">
        <v>0</v>
      </c>
      <c r="G421" s="3">
        <f t="shared" si="12"/>
        <v>185248.49699999997</v>
      </c>
      <c r="H421" s="3">
        <f t="shared" si="13"/>
        <v>0.15000000002328306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219279.76</v>
      </c>
      <c r="E422" s="2">
        <v>0</v>
      </c>
      <c r="F422" s="2">
        <v>0</v>
      </c>
      <c r="G422" s="3">
        <f t="shared" si="12"/>
        <v>184633.55791999999</v>
      </c>
      <c r="H422" s="3">
        <f t="shared" si="13"/>
        <v>0.23999999999068677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195824.46</v>
      </c>
      <c r="D423" s="2">
        <f>'PR-RAS'!E428</f>
        <v>453549.94</v>
      </c>
      <c r="E423" s="2">
        <v>0</v>
      </c>
      <c r="F423" s="2">
        <v>0</v>
      </c>
      <c r="G423" s="3">
        <f t="shared" si="12"/>
        <v>465434.07148000004</v>
      </c>
      <c r="H423" s="3">
        <f t="shared" si="13"/>
        <v>0.51999999998952262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1949924.21</v>
      </c>
      <c r="E424" s="2">
        <v>0</v>
      </c>
      <c r="F424" s="2">
        <v>0</v>
      </c>
      <c r="G424" s="3">
        <f t="shared" si="12"/>
        <v>1649635.88166</v>
      </c>
      <c r="H424" s="3">
        <f t="shared" si="13"/>
        <v>0.2099999999627471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1949924.21</v>
      </c>
      <c r="E485" s="2">
        <v>0</v>
      </c>
      <c r="F485" s="2">
        <v>0</v>
      </c>
      <c r="G485" s="3">
        <f t="shared" si="12"/>
        <v>1887526.6352799998</v>
      </c>
      <c r="H485" s="3">
        <f t="shared" si="13"/>
        <v>0.2099999999627471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1933749.71</v>
      </c>
      <c r="E491" s="2">
        <v>0</v>
      </c>
      <c r="F491" s="2">
        <v>0</v>
      </c>
      <c r="G491" s="3">
        <f t="shared" si="12"/>
        <v>1895074.7157999999</v>
      </c>
      <c r="H491" s="3">
        <f t="shared" si="13"/>
        <v>0.2900000000372529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1933749.71</v>
      </c>
      <c r="E492" s="2">
        <v>0</v>
      </c>
      <c r="F492" s="2">
        <v>0</v>
      </c>
      <c r="G492" s="3">
        <f t="shared" si="12"/>
        <v>1898942.2152199999</v>
      </c>
      <c r="H492" s="3">
        <f t="shared" si="13"/>
        <v>0.2900000000372529</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16174.5</v>
      </c>
      <c r="E496" s="2">
        <v>0</v>
      </c>
      <c r="F496" s="2">
        <v>0</v>
      </c>
      <c r="G496" s="3">
        <f t="shared" si="12"/>
        <v>16012.754999999999</v>
      </c>
      <c r="H496" s="3">
        <f t="shared" si="13"/>
        <v>0.5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16174.5</v>
      </c>
      <c r="E497" s="2">
        <v>0</v>
      </c>
      <c r="F497" s="2">
        <v>0</v>
      </c>
      <c r="G497" s="3">
        <f t="shared" si="12"/>
        <v>16045.103999999999</v>
      </c>
      <c r="H497" s="3">
        <f t="shared" si="13"/>
        <v>0.5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610589.48</v>
      </c>
      <c r="D529" s="2">
        <f>'PR-RAS'!E535</f>
        <v>212555.47999999998</v>
      </c>
      <c r="E529" s="2">
        <v>0</v>
      </c>
      <c r="F529" s="2">
        <v>0</v>
      </c>
      <c r="G529" s="3">
        <f t="shared" ref="G529:G836" si="14">(B529/1000)*(C529*1+D529*2)</f>
        <v>546849.83232000005</v>
      </c>
      <c r="H529" s="3">
        <f t="shared" ref="H529:H836" si="15">ABS(C529-ROUND(C529,0))+ABS(D529-ROUND(D529,0))</f>
        <v>0.9599999999627471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610589.48</v>
      </c>
      <c r="D591" s="2">
        <f>'PR-RAS'!E597</f>
        <v>212555.47999999998</v>
      </c>
      <c r="E591" s="2">
        <v>0</v>
      </c>
      <c r="F591" s="2">
        <v>0</v>
      </c>
      <c r="G591" s="3">
        <f t="shared" si="14"/>
        <v>611063.25959999999</v>
      </c>
      <c r="H591" s="3">
        <f t="shared" si="15"/>
        <v>0.9599999999627471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110392.28</v>
      </c>
      <c r="D597" s="2">
        <f>'PR-RAS'!E603</f>
        <v>86652.800000000003</v>
      </c>
      <c r="E597" s="2">
        <v>0</v>
      </c>
      <c r="F597" s="2">
        <v>0</v>
      </c>
      <c r="G597" s="3">
        <f t="shared" si="14"/>
        <v>169083.93648</v>
      </c>
      <c r="H597" s="3">
        <f t="shared" si="15"/>
        <v>0.47999999999592546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110392.28</v>
      </c>
      <c r="D598" s="2">
        <f>'PR-RAS'!E604</f>
        <v>86652.800000000003</v>
      </c>
      <c r="E598" s="2">
        <v>0</v>
      </c>
      <c r="F598" s="2">
        <v>0</v>
      </c>
      <c r="G598" s="3">
        <f t="shared" si="14"/>
        <v>169367.63436</v>
      </c>
      <c r="H598" s="3">
        <f t="shared" si="15"/>
        <v>0.47999999999592546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500197.19999999995</v>
      </c>
      <c r="D603" s="2">
        <f>'PR-RAS'!E609</f>
        <v>125902.68</v>
      </c>
      <c r="E603" s="2">
        <v>0</v>
      </c>
      <c r="F603" s="2">
        <v>0</v>
      </c>
      <c r="G603" s="3">
        <f t="shared" si="14"/>
        <v>452705.54111999995</v>
      </c>
      <c r="H603" s="3">
        <f t="shared" si="15"/>
        <v>0.51999999996041879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472453.48</v>
      </c>
      <c r="D604" s="2">
        <f>'PR-RAS'!E610</f>
        <v>0</v>
      </c>
      <c r="E604" s="2">
        <v>0</v>
      </c>
      <c r="F604" s="2">
        <v>0</v>
      </c>
      <c r="G604" s="3">
        <f t="shared" si="14"/>
        <v>284889.44844000001</v>
      </c>
      <c r="H604" s="3">
        <f t="shared" si="15"/>
        <v>0.47999999998137355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27743.72</v>
      </c>
      <c r="D606" s="2">
        <f>'PR-RAS'!E612</f>
        <v>125902.68</v>
      </c>
      <c r="E606" s="2">
        <v>0</v>
      </c>
      <c r="F606" s="2">
        <v>0</v>
      </c>
      <c r="G606" s="3">
        <f t="shared" si="14"/>
        <v>169127.19339999996</v>
      </c>
      <c r="H606" s="3">
        <f t="shared" si="15"/>
        <v>0.60000000000582077</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1737368.73</v>
      </c>
      <c r="E633" s="2">
        <v>0</v>
      </c>
      <c r="F633" s="2">
        <v>0</v>
      </c>
      <c r="G633" s="3">
        <f t="shared" si="14"/>
        <v>2196034.0747199999</v>
      </c>
      <c r="H633" s="3">
        <f t="shared" si="15"/>
        <v>0.27000000001862645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610589.48</v>
      </c>
      <c r="D634" s="2">
        <f>'PR-RAS'!E640</f>
        <v>0</v>
      </c>
      <c r="E634" s="2">
        <v>0</v>
      </c>
      <c r="F634" s="2">
        <v>0</v>
      </c>
      <c r="G634" s="3">
        <f t="shared" si="14"/>
        <v>386503.14084000001</v>
      </c>
      <c r="H634" s="3">
        <f t="shared" si="15"/>
        <v>0.47999999998137355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203501.98</v>
      </c>
      <c r="D635" s="2">
        <f>'PR-RAS'!E641</f>
        <v>94169.279999999999</v>
      </c>
      <c r="E635" s="2">
        <v>0</v>
      </c>
      <c r="F635" s="2">
        <v>0</v>
      </c>
      <c r="G635" s="3">
        <f t="shared" si="14"/>
        <v>248426.90236000004</v>
      </c>
      <c r="H635" s="3">
        <f t="shared" si="15"/>
        <v>0.29999999998835847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6035288.9800000014</v>
      </c>
      <c r="D637" s="2">
        <f>'PR-RAS'!E643</f>
        <v>8682892.9700000025</v>
      </c>
      <c r="E637" s="2">
        <v>0</v>
      </c>
      <c r="F637" s="2">
        <v>0</v>
      </c>
      <c r="G637" s="3">
        <f t="shared" si="14"/>
        <v>14883083.649120003</v>
      </c>
      <c r="H637" s="3">
        <f t="shared" si="15"/>
        <v>4.9999996088445187E-2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6804969.290000001</v>
      </c>
      <c r="D638" s="2">
        <f>'PR-RAS'!E644</f>
        <v>8463240.3200000022</v>
      </c>
      <c r="E638" s="2">
        <v>0</v>
      </c>
      <c r="F638" s="2">
        <v>0</v>
      </c>
      <c r="G638" s="3">
        <f t="shared" si="14"/>
        <v>15116933.605410004</v>
      </c>
      <c r="H638" s="3">
        <f t="shared" si="15"/>
        <v>0.61000000312924385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219652.65000000037</v>
      </c>
      <c r="E639" s="2">
        <v>0</v>
      </c>
      <c r="F639" s="2">
        <v>0</v>
      </c>
      <c r="G639" s="3">
        <f t="shared" si="14"/>
        <v>280276.7814000005</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769680.30999999959</v>
      </c>
      <c r="D640" s="2">
        <f>'PR-RAS'!E646</f>
        <v>0</v>
      </c>
      <c r="E640" s="2">
        <v>0</v>
      </c>
      <c r="F640" s="2">
        <v>0</v>
      </c>
      <c r="G640" s="3">
        <f t="shared" si="14"/>
        <v>491825.71808999975</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644569.82999999996</v>
      </c>
      <c r="D641" s="2">
        <f>'PR-RAS'!E647</f>
        <v>0</v>
      </c>
      <c r="E641" s="2">
        <v>0</v>
      </c>
      <c r="F641" s="2">
        <v>0</v>
      </c>
      <c r="G641" s="3">
        <f t="shared" si="14"/>
        <v>412524.6912</v>
      </c>
      <c r="H641" s="3">
        <f t="shared" si="15"/>
        <v>0.17000000004190952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125110.48000000001</v>
      </c>
      <c r="E642" s="2">
        <v>0</v>
      </c>
      <c r="F642" s="2">
        <v>0</v>
      </c>
      <c r="G642" s="3">
        <f t="shared" si="14"/>
        <v>160391.63536000001</v>
      </c>
      <c r="H642" s="3">
        <f t="shared" si="15"/>
        <v>0.48000000001047738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94542.170000000362</v>
      </c>
      <c r="E643" s="2">
        <v>0</v>
      </c>
      <c r="F643" s="2">
        <v>0</v>
      </c>
      <c r="G643" s="3">
        <f t="shared" si="14"/>
        <v>121392.14628000047</v>
      </c>
      <c r="H643" s="3">
        <f t="shared" si="15"/>
        <v>0.17000000036205165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125110.47999999963</v>
      </c>
      <c r="D644" s="2">
        <f>'PR-RAS'!E650</f>
        <v>0</v>
      </c>
      <c r="E644" s="2">
        <v>0</v>
      </c>
      <c r="F644" s="2">
        <v>0</v>
      </c>
      <c r="G644" s="3">
        <f t="shared" si="14"/>
        <v>80446.038639999766</v>
      </c>
      <c r="H644" s="3">
        <f t="shared" si="15"/>
        <v>0.47999999963212758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824706.33</v>
      </c>
      <c r="D646" s="2">
        <f>'PR-RAS'!E653</f>
        <v>378879</v>
      </c>
      <c r="E646" s="2">
        <v>0</v>
      </c>
      <c r="F646" s="2">
        <v>0</v>
      </c>
      <c r="G646" s="3">
        <f t="shared" si="14"/>
        <v>1020689.49285</v>
      </c>
      <c r="H646" s="3">
        <f t="shared" si="15"/>
        <v>0.32999999995809048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7350266.8499999996</v>
      </c>
      <c r="D647" s="2">
        <f>'PR-RAS'!E654</f>
        <v>8337060.4800000004</v>
      </c>
      <c r="E647" s="2">
        <v>0</v>
      </c>
      <c r="F647" s="2">
        <v>0</v>
      </c>
      <c r="G647" s="3">
        <f t="shared" si="14"/>
        <v>15519754.525260001</v>
      </c>
      <c r="H647" s="3">
        <f t="shared" si="15"/>
        <v>0.63000000081956387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7796094.1799999997</v>
      </c>
      <c r="D648" s="2">
        <f>'PR-RAS'!E655</f>
        <v>8036851.5999999996</v>
      </c>
      <c r="E648" s="2">
        <v>0</v>
      </c>
      <c r="F648" s="2">
        <v>0</v>
      </c>
      <c r="G648" s="3">
        <f t="shared" si="14"/>
        <v>15443758.904859999</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378879</v>
      </c>
      <c r="D649" s="2">
        <f>'PR-RAS'!E656</f>
        <v>679087.88000000082</v>
      </c>
      <c r="E649" s="2">
        <v>0</v>
      </c>
      <c r="F649" s="2">
        <v>0</v>
      </c>
      <c r="G649" s="3">
        <f t="shared" si="14"/>
        <v>1125611.484480001</v>
      </c>
      <c r="H649" s="3">
        <f t="shared" si="15"/>
        <v>0.11999999918043613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49</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12</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46</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1714.22</v>
      </c>
      <c r="E656" s="2">
        <v>0</v>
      </c>
      <c r="F656" s="2">
        <v>0</v>
      </c>
      <c r="G656" s="3">
        <f t="shared" ref="G656:G657" si="16">(B656/1000)*(C656*1+D656*2)</f>
        <v>2245.6282000000001</v>
      </c>
      <c r="H656" s="3">
        <f t="shared" ref="H656:H657" si="17">ABS(C656-ROUND(C656,0))+ABS(D656-ROUND(D656,0))</f>
        <v>0.22000000000002728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256586.43</v>
      </c>
      <c r="E657" s="2">
        <v>0</v>
      </c>
      <c r="F657" s="2">
        <v>0</v>
      </c>
      <c r="G657" s="3">
        <f t="shared" si="16"/>
        <v>336641.39616</v>
      </c>
      <c r="H657" s="3">
        <f t="shared" si="17"/>
        <v>0.42999999999301508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66.36</v>
      </c>
      <c r="D660" s="2">
        <f>'PR-RAS'!E667</f>
        <v>0</v>
      </c>
      <c r="E660" s="2">
        <v>0</v>
      </c>
      <c r="F660" s="2">
        <v>0</v>
      </c>
      <c r="G660" s="3">
        <f t="shared" si="14"/>
        <v>43.73124</v>
      </c>
      <c r="H660" s="3">
        <f t="shared" si="15"/>
        <v>0.35999999999999943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351307.39</v>
      </c>
      <c r="D662" s="2">
        <f>'PR-RAS'!E669</f>
        <v>111468</v>
      </c>
      <c r="E662" s="2">
        <v>0</v>
      </c>
      <c r="F662" s="2">
        <v>0</v>
      </c>
      <c r="G662" s="3">
        <f t="shared" si="14"/>
        <v>379574.88079000002</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143.27000000000001</v>
      </c>
      <c r="D663" s="2">
        <f>'PR-RAS'!E670</f>
        <v>6461.93</v>
      </c>
      <c r="E663" s="2">
        <v>0</v>
      </c>
      <c r="F663" s="2">
        <v>0</v>
      </c>
      <c r="G663" s="3">
        <f t="shared" si="14"/>
        <v>8650.4400600000008</v>
      </c>
      <c r="H663" s="3">
        <f t="shared" si="15"/>
        <v>0.33999999999971919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43110.98</v>
      </c>
      <c r="D666" s="2">
        <f>'PR-RAS'!E673</f>
        <v>75738.929999999993</v>
      </c>
      <c r="E666" s="2">
        <v>0</v>
      </c>
      <c r="F666" s="2">
        <v>0</v>
      </c>
      <c r="G666" s="3">
        <f t="shared" si="14"/>
        <v>129401.57860000001</v>
      </c>
      <c r="H666" s="3">
        <f t="shared" si="15"/>
        <v>9.0000000003783498E-2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72120</v>
      </c>
      <c r="D667" s="2">
        <f>'PR-RAS'!E674</f>
        <v>182857</v>
      </c>
      <c r="E667" s="2">
        <v>0</v>
      </c>
      <c r="F667" s="2">
        <v>0</v>
      </c>
      <c r="G667" s="3">
        <f t="shared" si="14"/>
        <v>291597.44400000002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41274.61</v>
      </c>
      <c r="D668" s="2">
        <f>'PR-RAS'!E675</f>
        <v>25183.14</v>
      </c>
      <c r="E668" s="2">
        <v>0</v>
      </c>
      <c r="F668" s="2">
        <v>0</v>
      </c>
      <c r="G668" s="3">
        <f t="shared" si="14"/>
        <v>61124.47363</v>
      </c>
      <c r="H668" s="3">
        <f t="shared" si="15"/>
        <v>0.52999999999883585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6505.13</v>
      </c>
      <c r="D677" s="2">
        <f>'PR-RAS'!E684</f>
        <v>7921.88</v>
      </c>
      <c r="E677" s="2">
        <v>0</v>
      </c>
      <c r="F677" s="2">
        <v>0</v>
      </c>
      <c r="G677" s="3">
        <f t="shared" si="14"/>
        <v>15107.84964</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11800</v>
      </c>
      <c r="D678" s="2">
        <f>'PR-RAS'!E685</f>
        <v>15266</v>
      </c>
      <c r="E678" s="2">
        <v>0</v>
      </c>
      <c r="F678" s="2">
        <v>0</v>
      </c>
      <c r="G678" s="3">
        <f t="shared" si="14"/>
        <v>28658.764000000003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1978</v>
      </c>
      <c r="D679" s="2">
        <f>'PR-RAS'!E686</f>
        <v>0</v>
      </c>
      <c r="E679" s="2">
        <v>0</v>
      </c>
      <c r="F679" s="2">
        <v>0</v>
      </c>
      <c r="G679" s="3">
        <f t="shared" si="14"/>
        <v>1341.0840000000001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9846.4</v>
      </c>
      <c r="E695" s="2">
        <v>0</v>
      </c>
      <c r="F695" s="2">
        <v>0</v>
      </c>
      <c r="G695" s="3">
        <f t="shared" si="14"/>
        <v>13666.803199999998</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782980.16</v>
      </c>
      <c r="D699" s="2">
        <f>'PR-RAS'!E706</f>
        <v>339476.52</v>
      </c>
      <c r="E699" s="2">
        <v>0</v>
      </c>
      <c r="F699" s="2">
        <v>0</v>
      </c>
      <c r="G699" s="3">
        <f t="shared" si="14"/>
        <v>1020429.3736</v>
      </c>
      <c r="H699" s="3">
        <f t="shared" si="15"/>
        <v>0.64000000001396984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49.8</v>
      </c>
      <c r="E705" s="2">
        <v>0</v>
      </c>
      <c r="F705" s="2">
        <v>0</v>
      </c>
      <c r="G705" s="3">
        <f t="shared" si="20"/>
        <v>70.118399999999994</v>
      </c>
      <c r="H705" s="3">
        <f t="shared" si="21"/>
        <v>0.20000000000000284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322367.28999999998</v>
      </c>
      <c r="D717" s="2">
        <f>'PR-RAS'!E724</f>
        <v>341725.05</v>
      </c>
      <c r="E717" s="2">
        <v>0</v>
      </c>
      <c r="F717" s="2">
        <v>0</v>
      </c>
      <c r="G717" s="3">
        <f t="shared" si="14"/>
        <v>720165.2512399999</v>
      </c>
      <c r="H717" s="3">
        <f t="shared" si="15"/>
        <v>0.33999999996740371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312.5</v>
      </c>
      <c r="D719" s="2">
        <f>'PR-RAS'!E726</f>
        <v>0</v>
      </c>
      <c r="E719" s="2">
        <v>0</v>
      </c>
      <c r="F719" s="2">
        <v>0</v>
      </c>
      <c r="G719" s="3">
        <f t="shared" si="14"/>
        <v>224.375</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18795.72</v>
      </c>
      <c r="D725" s="2">
        <f>'PR-RAS'!E732</f>
        <v>0</v>
      </c>
      <c r="E725" s="2">
        <v>0</v>
      </c>
      <c r="F725" s="2">
        <v>0</v>
      </c>
      <c r="G725" s="3">
        <f t="shared" si="14"/>
        <v>13608.101280000001</v>
      </c>
      <c r="H725" s="3">
        <f t="shared" si="15"/>
        <v>0.27999999999883585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3104.77</v>
      </c>
      <c r="D726" s="2">
        <f>'PR-RAS'!E733</f>
        <v>3273.75</v>
      </c>
      <c r="E726" s="2">
        <v>0</v>
      </c>
      <c r="F726" s="2">
        <v>0</v>
      </c>
      <c r="G726" s="3">
        <f t="shared" si="14"/>
        <v>6997.8957499999997</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39534.910000000003</v>
      </c>
      <c r="D727" s="2">
        <f>'PR-RAS'!E734</f>
        <v>40872.449999999997</v>
      </c>
      <c r="E727" s="2">
        <v>0</v>
      </c>
      <c r="F727" s="2">
        <v>0</v>
      </c>
      <c r="G727" s="3">
        <f t="shared" si="14"/>
        <v>88049.142059999998</v>
      </c>
      <c r="H727" s="3">
        <f t="shared" si="15"/>
        <v>0.53999999999359716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9885.6299999999992</v>
      </c>
      <c r="D729" s="2">
        <f>'PR-RAS'!E736</f>
        <v>14159.65</v>
      </c>
      <c r="E729" s="2">
        <v>0</v>
      </c>
      <c r="F729" s="2">
        <v>0</v>
      </c>
      <c r="G729" s="3">
        <f t="shared" si="14"/>
        <v>27813.189040000001</v>
      </c>
      <c r="H729" s="3">
        <f t="shared" si="15"/>
        <v>0.72000000000116415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757.48</v>
      </c>
      <c r="D730" s="2">
        <f>'PR-RAS'!E737</f>
        <v>429.29</v>
      </c>
      <c r="E730" s="2">
        <v>0</v>
      </c>
      <c r="F730" s="2">
        <v>0</v>
      </c>
      <c r="G730" s="3">
        <f t="shared" si="14"/>
        <v>1178.1077399999999</v>
      </c>
      <c r="H730" s="3">
        <f t="shared" si="15"/>
        <v>0.77000000000003865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10984.38</v>
      </c>
      <c r="D731" s="2">
        <f>'PR-RAS'!E738</f>
        <v>14021.2</v>
      </c>
      <c r="E731" s="2">
        <v>0</v>
      </c>
      <c r="F731" s="2">
        <v>0</v>
      </c>
      <c r="G731" s="3">
        <f t="shared" si="14"/>
        <v>28489.5494</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8017.04</v>
      </c>
      <c r="D732" s="2">
        <f>'PR-RAS'!E739</f>
        <v>3427.93</v>
      </c>
      <c r="E732" s="2">
        <v>0</v>
      </c>
      <c r="F732" s="2">
        <v>0</v>
      </c>
      <c r="G732" s="3">
        <f t="shared" si="14"/>
        <v>10872.089899999999</v>
      </c>
      <c r="H732" s="3">
        <f t="shared" si="15"/>
        <v>0.11000000000012733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15498.8</v>
      </c>
      <c r="D733" s="2">
        <f>'PR-RAS'!E740</f>
        <v>0</v>
      </c>
      <c r="E733" s="2">
        <v>0</v>
      </c>
      <c r="F733" s="2">
        <v>0</v>
      </c>
      <c r="G733" s="3">
        <f t="shared" si="14"/>
        <v>11345.121599999999</v>
      </c>
      <c r="H733" s="3">
        <f t="shared" si="15"/>
        <v>0.2000000000007276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13948.32</v>
      </c>
      <c r="D734" s="2">
        <f>'PR-RAS'!E741</f>
        <v>17613.349999999999</v>
      </c>
      <c r="E734" s="2">
        <v>0</v>
      </c>
      <c r="F734" s="2">
        <v>0</v>
      </c>
      <c r="G734" s="3">
        <f t="shared" si="14"/>
        <v>36045.289659999995</v>
      </c>
      <c r="H734" s="3">
        <f t="shared" si="15"/>
        <v>0.66999999999825377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2884</v>
      </c>
      <c r="E737" s="2">
        <v>0</v>
      </c>
      <c r="F737" s="2">
        <v>0</v>
      </c>
      <c r="G737" s="3">
        <f t="shared" si="28"/>
        <v>4245.2479999999996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31810.09</v>
      </c>
      <c r="D750" s="2">
        <f>'PR-RAS'!E757</f>
        <v>57966.080000000002</v>
      </c>
      <c r="E750" s="2">
        <v>0</v>
      </c>
      <c r="F750" s="2">
        <v>0</v>
      </c>
      <c r="G750" s="3">
        <f t="shared" si="14"/>
        <v>110658.94525</v>
      </c>
      <c r="H750" s="3">
        <f t="shared" si="15"/>
        <v>0.17000000000189175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6977.98</v>
      </c>
      <c r="E772" s="2">
        <v>0</v>
      </c>
      <c r="F772" s="2">
        <v>0</v>
      </c>
      <c r="G772" s="3">
        <f t="shared" si="14"/>
        <v>10760.04516</v>
      </c>
      <c r="H772" s="3">
        <f t="shared" si="15"/>
        <v>2.0000000000436557E-2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21734</v>
      </c>
      <c r="D836" s="2">
        <f>'PR-RAS'!E843</f>
        <v>35776.17</v>
      </c>
      <c r="E836" s="2">
        <v>0</v>
      </c>
      <c r="F836" s="2">
        <v>0</v>
      </c>
      <c r="G836" s="3">
        <f t="shared" si="14"/>
        <v>77894.093899999993</v>
      </c>
      <c r="H836" s="3">
        <f t="shared" si="15"/>
        <v>0.16999999999825377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2818.16</v>
      </c>
      <c r="D837" s="2">
        <f>'PR-RAS'!E844</f>
        <v>0</v>
      </c>
      <c r="E837" s="2">
        <v>0</v>
      </c>
      <c r="F837" s="2">
        <v>0</v>
      </c>
      <c r="G837" s="3">
        <f t="shared" ref="G837:G1010" si="34">(B837/1000)*(C837*1+D837*2)</f>
        <v>2355.9817599999997</v>
      </c>
      <c r="H837" s="3">
        <f t="shared" ref="H837:H1095" si="35">ABS(C837-ROUND(C837,0))+ABS(D837-ROUND(D837,0))</f>
        <v>0.15999999999985448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5926.9</v>
      </c>
      <c r="D839" s="2">
        <f>'PR-RAS'!E846</f>
        <v>7810</v>
      </c>
      <c r="E839" s="2">
        <v>0</v>
      </c>
      <c r="F839" s="2">
        <v>0</v>
      </c>
      <c r="G839" s="3">
        <f t="shared" si="34"/>
        <v>18056.302200000002</v>
      </c>
      <c r="H839" s="3">
        <f t="shared" si="35"/>
        <v>0.1000000000003638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9025.17</v>
      </c>
      <c r="D841" s="2">
        <f>'PR-RAS'!E848</f>
        <v>14466.81</v>
      </c>
      <c r="E841" s="2">
        <v>0</v>
      </c>
      <c r="F841" s="2">
        <v>0</v>
      </c>
      <c r="G841" s="3">
        <f t="shared" si="34"/>
        <v>31885.383600000001</v>
      </c>
      <c r="H841" s="3">
        <f t="shared" si="35"/>
        <v>0.36000000000058208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17.260000000000002</v>
      </c>
      <c r="D843" s="2">
        <f>'PR-RAS'!E850</f>
        <v>0</v>
      </c>
      <c r="E843" s="2">
        <v>0</v>
      </c>
      <c r="F843" s="2">
        <v>0</v>
      </c>
      <c r="G843" s="3">
        <f t="shared" si="34"/>
        <v>14.532920000000001</v>
      </c>
      <c r="H843" s="3">
        <f t="shared" si="35"/>
        <v>0.26000000000000156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3089.41</v>
      </c>
      <c r="E844" s="2">
        <v>0</v>
      </c>
      <c r="F844" s="2">
        <v>0</v>
      </c>
      <c r="G844" s="3">
        <f t="shared" si="34"/>
        <v>5208.7452599999997</v>
      </c>
      <c r="H844" s="3">
        <f t="shared" si="35"/>
        <v>0.40999999999985448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469.78</v>
      </c>
      <c r="D846" s="2">
        <f>'PR-RAS'!E853</f>
        <v>718.44</v>
      </c>
      <c r="E846" s="2">
        <v>0</v>
      </c>
      <c r="F846" s="2">
        <v>0</v>
      </c>
      <c r="G846" s="3">
        <f t="shared" si="34"/>
        <v>1611.1277</v>
      </c>
      <c r="H846" s="3">
        <f t="shared" si="35"/>
        <v>0.66000000000008185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3126.03</v>
      </c>
      <c r="D848" s="2">
        <f>'PR-RAS'!E855</f>
        <v>2503.33</v>
      </c>
      <c r="E848" s="2">
        <v>0</v>
      </c>
      <c r="F848" s="2">
        <v>0</v>
      </c>
      <c r="G848" s="3">
        <f t="shared" si="34"/>
        <v>6888.38843</v>
      </c>
      <c r="H848" s="3">
        <f t="shared" si="35"/>
        <v>0.36000000000012733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617280.75</v>
      </c>
      <c r="D850" s="2">
        <f>'PR-RAS'!E857</f>
        <v>424487.2</v>
      </c>
      <c r="E850" s="2">
        <v>0</v>
      </c>
      <c r="F850" s="2">
        <v>0</v>
      </c>
      <c r="G850" s="3">
        <f t="shared" si="34"/>
        <v>1244850.6223499998</v>
      </c>
      <c r="H850" s="3">
        <f t="shared" si="35"/>
        <v>0.45000000001164153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1933749.71</v>
      </c>
      <c r="E899" s="2">
        <v>0</v>
      </c>
      <c r="F899" s="2">
        <v>0</v>
      </c>
      <c r="G899" s="3">
        <f t="shared" si="34"/>
        <v>3473014.4791600001</v>
      </c>
      <c r="H899" s="3">
        <f t="shared" si="35"/>
        <v>0.2900000000372529</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16174.5</v>
      </c>
      <c r="E905" s="2">
        <v>0</v>
      </c>
      <c r="F905" s="2">
        <v>0</v>
      </c>
      <c r="G905" s="3">
        <f t="shared" si="34"/>
        <v>29243.495999999999</v>
      </c>
      <c r="H905" s="3">
        <f t="shared" si="35"/>
        <v>0.5</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110392.28</v>
      </c>
      <c r="D967" s="2">
        <f>'PR-RAS'!E974</f>
        <v>86652.800000000003</v>
      </c>
      <c r="E967" s="2">
        <v>0</v>
      </c>
      <c r="F967" s="2">
        <v>0</v>
      </c>
      <c r="G967" s="3">
        <f t="shared" si="34"/>
        <v>274052.15207999997</v>
      </c>
      <c r="H967" s="3">
        <f t="shared" si="35"/>
        <v>0.47999999999592546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472453.48</v>
      </c>
      <c r="D973" s="2">
        <f>'PR-RAS'!E980</f>
        <v>0</v>
      </c>
      <c r="E973" s="2">
        <v>0</v>
      </c>
      <c r="F973" s="2">
        <v>0</v>
      </c>
      <c r="G973" s="3">
        <f t="shared" si="34"/>
        <v>459224.78255999996</v>
      </c>
      <c r="H973" s="3">
        <f t="shared" si="35"/>
        <v>0.47999999998137355</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27743.72</v>
      </c>
      <c r="D977" s="2">
        <f>'PR-RAS'!E984</f>
        <v>125902.68</v>
      </c>
      <c r="E977" s="2">
        <v>0</v>
      </c>
      <c r="F977" s="2">
        <v>0</v>
      </c>
      <c r="G977" s="3">
        <f t="shared" si="34"/>
        <v>272839.90207999997</v>
      </c>
      <c r="H977" s="3">
        <f t="shared" si="35"/>
        <v>0.60000000000582077</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16261475.550000001</v>
      </c>
      <c r="D1011" s="7">
        <f>BILANCA!E6</f>
        <v>18467184.819999997</v>
      </c>
      <c r="E1011" s="7">
        <v>0</v>
      </c>
      <c r="F1011" s="7">
        <v>0</v>
      </c>
      <c r="G1011" s="8">
        <f t="shared" ref="G1011:G1306" si="38">B1011/1000*C1011+B1011/500*D1011</f>
        <v>53195.84519</v>
      </c>
      <c r="H1011" s="8">
        <f t="shared" si="35"/>
        <v>0.63000000268220901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15399323.34</v>
      </c>
      <c r="D1012" s="2">
        <f>BILANCA!E7</f>
        <v>17247470.689999998</v>
      </c>
      <c r="E1012" s="2">
        <v>0</v>
      </c>
      <c r="F1012" s="2">
        <v>0</v>
      </c>
      <c r="G1012" s="3">
        <f t="shared" si="38"/>
        <v>99788.529439999998</v>
      </c>
      <c r="H1012" s="3">
        <f t="shared" si="35"/>
        <v>0.65000000223517418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2159308.79</v>
      </c>
      <c r="D1013" s="2">
        <f>BILANCA!E8</f>
        <v>2167308.79</v>
      </c>
      <c r="E1013" s="2">
        <v>0</v>
      </c>
      <c r="F1013" s="2">
        <v>0</v>
      </c>
      <c r="G1013" s="3">
        <f t="shared" si="38"/>
        <v>19481.779109999999</v>
      </c>
      <c r="H1013" s="3">
        <f t="shared" si="35"/>
        <v>0.41999999992549419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2155645.64</v>
      </c>
      <c r="D1014" s="2">
        <f>BILANCA!E9</f>
        <v>2163645.64</v>
      </c>
      <c r="E1014" s="2">
        <v>0</v>
      </c>
      <c r="F1014" s="2">
        <v>0</v>
      </c>
      <c r="G1014" s="3">
        <f t="shared" si="38"/>
        <v>25931.74768</v>
      </c>
      <c r="H1014" s="3">
        <f t="shared" si="35"/>
        <v>0.71999999973922968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3663.15</v>
      </c>
      <c r="D1015" s="2">
        <f>BILANCA!E10</f>
        <v>3663.15</v>
      </c>
      <c r="E1015" s="2">
        <v>0</v>
      </c>
      <c r="F1015" s="2">
        <v>0</v>
      </c>
      <c r="G1015" s="3">
        <f t="shared" si="38"/>
        <v>54.947250000000004</v>
      </c>
      <c r="H1015" s="3">
        <f t="shared" si="35"/>
        <v>0.3000000000001819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12080381.339999998</v>
      </c>
      <c r="D1017" s="2">
        <f>BILANCA!E12</f>
        <v>14883973.189999998</v>
      </c>
      <c r="E1017" s="2">
        <v>0</v>
      </c>
      <c r="F1017" s="2">
        <v>0</v>
      </c>
      <c r="G1017" s="3">
        <f t="shared" si="38"/>
        <v>292938.29403999995</v>
      </c>
      <c r="H1017" s="3">
        <f t="shared" si="35"/>
        <v>0.52999999560415745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11230393.75</v>
      </c>
      <c r="D1018" s="2">
        <f>BILANCA!E13</f>
        <v>13930004.239999998</v>
      </c>
      <c r="E1018" s="2">
        <v>0</v>
      </c>
      <c r="F1018" s="2">
        <v>0</v>
      </c>
      <c r="G1018" s="3">
        <f t="shared" si="38"/>
        <v>312723.21784</v>
      </c>
      <c r="H1018" s="3">
        <f t="shared" si="35"/>
        <v>0.48999999836087227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5327207.59</v>
      </c>
      <c r="D1020" s="2">
        <f>BILANCA!E15</f>
        <v>8305916.4800000004</v>
      </c>
      <c r="E1020" s="2">
        <v>0</v>
      </c>
      <c r="F1020" s="2">
        <v>0</v>
      </c>
      <c r="G1020" s="3">
        <f t="shared" si="38"/>
        <v>219390.40550000002</v>
      </c>
      <c r="H1020" s="3">
        <f t="shared" si="35"/>
        <v>0.89000000059604645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4472708.41</v>
      </c>
      <c r="D1021" s="2">
        <f>BILANCA!E16</f>
        <v>4599669.8099999996</v>
      </c>
      <c r="E1021" s="2">
        <v>0</v>
      </c>
      <c r="F1021" s="2">
        <v>0</v>
      </c>
      <c r="G1021" s="3">
        <f t="shared" si="38"/>
        <v>150392.52833</v>
      </c>
      <c r="H1021" s="3">
        <f t="shared" si="35"/>
        <v>0.60000000055879354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7513875.2300000004</v>
      </c>
      <c r="D1022" s="2">
        <f>BILANCA!E17</f>
        <v>7631385.8600000003</v>
      </c>
      <c r="E1022" s="2">
        <v>0</v>
      </c>
      <c r="F1022" s="2">
        <v>0</v>
      </c>
      <c r="G1022" s="3">
        <f t="shared" si="38"/>
        <v>273319.76340000005</v>
      </c>
      <c r="H1022" s="3">
        <f t="shared" si="35"/>
        <v>0.37000000011175871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6083397.4800000004</v>
      </c>
      <c r="D1023" s="2">
        <f>BILANCA!E18</f>
        <v>6606967.9100000001</v>
      </c>
      <c r="E1023" s="2">
        <v>0</v>
      </c>
      <c r="F1023" s="2">
        <v>0</v>
      </c>
      <c r="G1023" s="3">
        <f t="shared" si="38"/>
        <v>250865.33289999998</v>
      </c>
      <c r="H1023" s="3">
        <f t="shared" si="35"/>
        <v>0.57000000029802322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246176.12999999989</v>
      </c>
      <c r="D1024" s="2">
        <f>BILANCA!E19</f>
        <v>278426.5</v>
      </c>
      <c r="E1024" s="2">
        <v>0</v>
      </c>
      <c r="F1024" s="2">
        <v>0</v>
      </c>
      <c r="G1024" s="3">
        <f t="shared" si="38"/>
        <v>11242.407819999999</v>
      </c>
      <c r="H1024" s="3">
        <f t="shared" si="35"/>
        <v>0.62999999988824129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498725.99</v>
      </c>
      <c r="D1025" s="2">
        <f>BILANCA!E20</f>
        <v>582180.54</v>
      </c>
      <c r="E1025" s="2">
        <v>0</v>
      </c>
      <c r="F1025" s="2">
        <v>0</v>
      </c>
      <c r="G1025" s="3">
        <f t="shared" si="38"/>
        <v>24946.306049999999</v>
      </c>
      <c r="H1025" s="3">
        <f t="shared" si="35"/>
        <v>0.46999999997206032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27631.47</v>
      </c>
      <c r="D1026" s="2">
        <f>BILANCA!E21</f>
        <v>34405.47</v>
      </c>
      <c r="E1026" s="2">
        <v>0</v>
      </c>
      <c r="F1026" s="2">
        <v>0</v>
      </c>
      <c r="G1026" s="3">
        <f t="shared" si="38"/>
        <v>1543.0785599999999</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84805.34</v>
      </c>
      <c r="D1027" s="2">
        <f>BILANCA!E22</f>
        <v>84805.34</v>
      </c>
      <c r="E1027" s="2">
        <v>0</v>
      </c>
      <c r="F1027" s="2">
        <v>0</v>
      </c>
      <c r="G1027" s="3">
        <f t="shared" si="38"/>
        <v>4325.0723400000006</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383.64</v>
      </c>
      <c r="D1029" s="2">
        <f>BILANCA!E24</f>
        <v>383.64</v>
      </c>
      <c r="E1029" s="2">
        <v>0</v>
      </c>
      <c r="F1029" s="2">
        <v>0</v>
      </c>
      <c r="G1029" s="3">
        <f t="shared" si="38"/>
        <v>21.86748</v>
      </c>
      <c r="H1029" s="3">
        <f t="shared" si="35"/>
        <v>0.72000000000002728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732094.42</v>
      </c>
      <c r="D1031" s="2">
        <f>BILANCA!E26</f>
        <v>789427.28</v>
      </c>
      <c r="E1031" s="2">
        <v>0</v>
      </c>
      <c r="F1031" s="2">
        <v>0</v>
      </c>
      <c r="G1031" s="3">
        <f t="shared" si="38"/>
        <v>48529.928580000007</v>
      </c>
      <c r="H1031" s="3">
        <f t="shared" si="35"/>
        <v>0.70000000006984919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1097464.73</v>
      </c>
      <c r="D1033" s="2">
        <f>BILANCA!E28</f>
        <v>1212775.77</v>
      </c>
      <c r="E1033" s="2">
        <v>0</v>
      </c>
      <c r="F1033" s="2">
        <v>0</v>
      </c>
      <c r="G1033" s="3">
        <f t="shared" si="38"/>
        <v>81029.374210000009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23164.089999999997</v>
      </c>
      <c r="D1034" s="2">
        <f>BILANCA!E29</f>
        <v>38962.869999999995</v>
      </c>
      <c r="E1034" s="2">
        <v>0</v>
      </c>
      <c r="F1034" s="2">
        <v>0</v>
      </c>
      <c r="G1034" s="3">
        <f t="shared" si="38"/>
        <v>2426.1559199999997</v>
      </c>
      <c r="H1034" s="3">
        <f t="shared" si="35"/>
        <v>0.22000000000116415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91771.86</v>
      </c>
      <c r="D1035" s="2">
        <f>BILANCA!E30</f>
        <v>103928.04</v>
      </c>
      <c r="E1035" s="2">
        <v>0</v>
      </c>
      <c r="F1035" s="2">
        <v>0</v>
      </c>
      <c r="G1035" s="3">
        <f t="shared" si="38"/>
        <v>7490.6985000000004</v>
      </c>
      <c r="H1035" s="3">
        <f t="shared" si="35"/>
        <v>0.17999999999301508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68607.77</v>
      </c>
      <c r="D1039" s="2">
        <f>BILANCA!E34</f>
        <v>64965.17</v>
      </c>
      <c r="E1039" s="2">
        <v>0</v>
      </c>
      <c r="F1039" s="2">
        <v>0</v>
      </c>
      <c r="G1039" s="3">
        <f t="shared" si="38"/>
        <v>5757.6051900000002</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371228.79000000004</v>
      </c>
      <c r="D1040" s="2">
        <f>BILANCA!E35</f>
        <v>390715.91</v>
      </c>
      <c r="E1040" s="2">
        <v>0</v>
      </c>
      <c r="F1040" s="2">
        <v>0</v>
      </c>
      <c r="G1040" s="3">
        <f t="shared" si="38"/>
        <v>34579.818299999999</v>
      </c>
      <c r="H1040" s="3">
        <f t="shared" si="35"/>
        <v>0.29999999998835847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372053.4</v>
      </c>
      <c r="D1041" s="2">
        <f>BILANCA!E36</f>
        <v>392363.24</v>
      </c>
      <c r="E1041" s="2">
        <v>0</v>
      </c>
      <c r="F1041" s="2">
        <v>0</v>
      </c>
      <c r="G1041" s="3">
        <f t="shared" si="38"/>
        <v>35860.17628</v>
      </c>
      <c r="H1041" s="3">
        <f t="shared" si="35"/>
        <v>0.64000000001396984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824.61</v>
      </c>
      <c r="D1045" s="2">
        <f>BILANCA!E40</f>
        <v>1647.33</v>
      </c>
      <c r="E1045" s="2">
        <v>0</v>
      </c>
      <c r="F1045" s="2">
        <v>0</v>
      </c>
      <c r="G1045" s="3">
        <f t="shared" si="38"/>
        <v>144.17445000000001</v>
      </c>
      <c r="H1045" s="3">
        <f t="shared" si="35"/>
        <v>0.7199999999999136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37709.269999999997</v>
      </c>
      <c r="D1047" s="2">
        <f>BILANCA!E42</f>
        <v>37709.269999999997</v>
      </c>
      <c r="E1047" s="2">
        <v>0</v>
      </c>
      <c r="F1047" s="2">
        <v>0</v>
      </c>
      <c r="G1047" s="3">
        <f t="shared" si="38"/>
        <v>4185.7289699999992</v>
      </c>
      <c r="H1047" s="3">
        <f t="shared" si="35"/>
        <v>0.53999999999359716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37709.269999999997</v>
      </c>
      <c r="D1049" s="2">
        <f>BILANCA!E44</f>
        <v>37709.269999999997</v>
      </c>
      <c r="E1049" s="2">
        <v>0</v>
      </c>
      <c r="F1049" s="2">
        <v>0</v>
      </c>
      <c r="G1049" s="3">
        <f t="shared" si="38"/>
        <v>4411.98459</v>
      </c>
      <c r="H1049" s="3">
        <f t="shared" si="35"/>
        <v>0.53999999999359716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209418.58000000007</v>
      </c>
      <c r="D1050" s="2">
        <f>BILANCA!E45</f>
        <v>245863.66999999993</v>
      </c>
      <c r="E1050" s="2">
        <v>0</v>
      </c>
      <c r="F1050" s="2">
        <v>0</v>
      </c>
      <c r="G1050" s="3">
        <f t="shared" si="38"/>
        <v>28045.836799999997</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86538.89</v>
      </c>
      <c r="D1052" s="2">
        <f>BILANCA!E47</f>
        <v>97940.46</v>
      </c>
      <c r="E1052" s="2">
        <v>0</v>
      </c>
      <c r="F1052" s="2">
        <v>0</v>
      </c>
      <c r="G1052" s="3">
        <f t="shared" si="38"/>
        <v>11861.632020000001</v>
      </c>
      <c r="H1052" s="3">
        <f t="shared" si="35"/>
        <v>0.57000000000698492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217311.74</v>
      </c>
      <c r="D1053" s="2">
        <f>BILANCA!E48</f>
        <v>217311.74</v>
      </c>
      <c r="E1053" s="2">
        <v>0</v>
      </c>
      <c r="F1053" s="2">
        <v>0</v>
      </c>
      <c r="G1053" s="3">
        <f t="shared" si="38"/>
        <v>28033.214459999999</v>
      </c>
      <c r="H1053" s="3">
        <f t="shared" si="35"/>
        <v>0.52000000001862645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798015.45</v>
      </c>
      <c r="D1054" s="2">
        <f>BILANCA!E49</f>
        <v>880859.96</v>
      </c>
      <c r="E1054" s="2">
        <v>0</v>
      </c>
      <c r="F1054" s="2">
        <v>0</v>
      </c>
      <c r="G1054" s="3">
        <f t="shared" si="38"/>
        <v>112628.35627999999</v>
      </c>
      <c r="H1054" s="3">
        <f t="shared" si="35"/>
        <v>0.48999999999068677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892447.5</v>
      </c>
      <c r="D1055" s="2">
        <f>BILANCA!E50</f>
        <v>950248.49</v>
      </c>
      <c r="E1055" s="2">
        <v>0</v>
      </c>
      <c r="F1055" s="2">
        <v>0</v>
      </c>
      <c r="G1055" s="3">
        <f t="shared" si="38"/>
        <v>125682.50159999999</v>
      </c>
      <c r="H1055" s="3">
        <f t="shared" si="35"/>
        <v>0.98999999999068677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260064.11</v>
      </c>
      <c r="D1059" s="2">
        <f>BILANCA!E54</f>
        <v>310837.19</v>
      </c>
      <c r="E1059" s="2">
        <v>0</v>
      </c>
      <c r="F1059" s="2">
        <v>0</v>
      </c>
      <c r="G1059" s="3">
        <f t="shared" si="38"/>
        <v>43205.186010000005</v>
      </c>
      <c r="H1059" s="3">
        <f t="shared" si="35"/>
        <v>0.29999999998835847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260064.11</v>
      </c>
      <c r="D1060" s="2">
        <f>BILANCA!E55</f>
        <v>310837.19</v>
      </c>
      <c r="E1060" s="2">
        <v>0</v>
      </c>
      <c r="F1060" s="2">
        <v>0</v>
      </c>
      <c r="G1060" s="3">
        <f t="shared" si="38"/>
        <v>44086.924500000001</v>
      </c>
      <c r="H1060" s="3">
        <f t="shared" si="35"/>
        <v>0.29999999998835847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1159633.21</v>
      </c>
      <c r="D1061" s="2">
        <f>BILANCA!E56</f>
        <v>187521.48</v>
      </c>
      <c r="E1061" s="2">
        <v>0</v>
      </c>
      <c r="F1061" s="2">
        <v>0</v>
      </c>
      <c r="G1061" s="3">
        <f t="shared" si="38"/>
        <v>78268.484669999991</v>
      </c>
      <c r="H1061" s="3">
        <f t="shared" si="35"/>
        <v>0.68999999997322448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1154195.71</v>
      </c>
      <c r="D1062" s="2">
        <f>BILANCA!E57</f>
        <v>166646.48000000001</v>
      </c>
      <c r="E1062" s="2">
        <v>0</v>
      </c>
      <c r="F1062" s="2">
        <v>0</v>
      </c>
      <c r="G1062" s="3">
        <f t="shared" si="38"/>
        <v>77349.410839999997</v>
      </c>
      <c r="H1062" s="3">
        <f t="shared" si="35"/>
        <v>0.77000000004773028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5437.5</v>
      </c>
      <c r="D1066" s="2">
        <f>BILANCA!E61</f>
        <v>20875</v>
      </c>
      <c r="E1066" s="2">
        <v>0</v>
      </c>
      <c r="F1066" s="2">
        <v>0</v>
      </c>
      <c r="G1066" s="3">
        <f t="shared" si="38"/>
        <v>2642.5</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8667.23</v>
      </c>
      <c r="E1068" s="2">
        <v>0</v>
      </c>
      <c r="F1068" s="2">
        <v>0</v>
      </c>
      <c r="G1068" s="3">
        <f t="shared" si="38"/>
        <v>1005.39868</v>
      </c>
      <c r="H1068" s="3">
        <f t="shared" si="35"/>
        <v>0.22999999999956344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8667.23</v>
      </c>
      <c r="E1070" s="2">
        <v>0</v>
      </c>
      <c r="F1070" s="2">
        <v>0</v>
      </c>
      <c r="G1070" s="3">
        <f t="shared" si="38"/>
        <v>1040.0675999999999</v>
      </c>
      <c r="H1070" s="3">
        <f t="shared" si="35"/>
        <v>0.22999999999956344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862152.2100000002</v>
      </c>
      <c r="D1074" s="2">
        <f>BILANCA!E69</f>
        <v>1219714.1299999999</v>
      </c>
      <c r="E1074" s="2">
        <v>0</v>
      </c>
      <c r="F1074" s="2">
        <v>0</v>
      </c>
      <c r="G1074" s="3">
        <f t="shared" si="38"/>
        <v>211301.15007999999</v>
      </c>
      <c r="H1074" s="3">
        <f t="shared" si="35"/>
        <v>0.34000000008381903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378879</v>
      </c>
      <c r="D1075" s="2">
        <f>BILANCA!E70</f>
        <v>679087.88</v>
      </c>
      <c r="E1075" s="2">
        <v>0</v>
      </c>
      <c r="F1075" s="2">
        <v>0</v>
      </c>
      <c r="G1075" s="3">
        <f t="shared" si="38"/>
        <v>112908.5594</v>
      </c>
      <c r="H1075" s="3">
        <f t="shared" si="35"/>
        <v>0.11999999999534339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377826.15</v>
      </c>
      <c r="D1076" s="2">
        <f>BILANCA!E71</f>
        <v>678604.61</v>
      </c>
      <c r="E1076" s="2">
        <v>0</v>
      </c>
      <c r="F1076" s="2">
        <v>0</v>
      </c>
      <c r="G1076" s="3">
        <f t="shared" si="38"/>
        <v>114512.33442000001</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377826.15</v>
      </c>
      <c r="D1078" s="2">
        <f>BILANCA!E73</f>
        <v>678604.61</v>
      </c>
      <c r="E1078" s="2">
        <v>0</v>
      </c>
      <c r="F1078" s="2">
        <v>0</v>
      </c>
      <c r="G1078" s="3">
        <f t="shared" si="38"/>
        <v>117982.40515999999</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1052.8499999999999</v>
      </c>
      <c r="D1085" s="2">
        <f>BILANCA!E80</f>
        <v>483.27</v>
      </c>
      <c r="E1085" s="2">
        <v>0</v>
      </c>
      <c r="F1085" s="2">
        <v>0</v>
      </c>
      <c r="G1085" s="3">
        <f t="shared" si="38"/>
        <v>151.45425</v>
      </c>
      <c r="H1085" s="3">
        <f t="shared" si="35"/>
        <v>0.42000000000007276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1836.96</v>
      </c>
      <c r="D1087" s="2">
        <f>BILANCA!E82</f>
        <v>5388.17</v>
      </c>
      <c r="E1087" s="2">
        <v>0</v>
      </c>
      <c r="F1087" s="2">
        <v>0</v>
      </c>
      <c r="G1087" s="3">
        <f t="shared" si="38"/>
        <v>971.22410000000002</v>
      </c>
      <c r="H1087" s="3">
        <f t="shared" si="35"/>
        <v>0.21000000000003638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1836.96</v>
      </c>
      <c r="D1092" s="2">
        <f>BILANCA!E87</f>
        <v>5388.17</v>
      </c>
      <c r="E1092" s="2">
        <v>0</v>
      </c>
      <c r="F1092" s="2">
        <v>0</v>
      </c>
      <c r="G1092" s="3">
        <f t="shared" si="38"/>
        <v>1034.2906</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77543.960000000006</v>
      </c>
      <c r="D1140" s="2">
        <f>BILANCA!E135</f>
        <v>77543.960000000006</v>
      </c>
      <c r="E1140" s="2">
        <v>0</v>
      </c>
      <c r="F1140" s="2">
        <v>0</v>
      </c>
      <c r="G1140" s="3">
        <f t="shared" si="38"/>
        <v>30242.144400000005</v>
      </c>
      <c r="H1140" s="3">
        <f t="shared" si="41"/>
        <v>7.9999999987194315E-2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77543.960000000006</v>
      </c>
      <c r="D1141" s="2">
        <f>BILANCA!E136</f>
        <v>77543.960000000006</v>
      </c>
      <c r="E1141" s="2">
        <v>0</v>
      </c>
      <c r="F1141" s="2">
        <v>0</v>
      </c>
      <c r="G1141" s="3">
        <f t="shared" si="38"/>
        <v>30474.776280000002</v>
      </c>
      <c r="H1141" s="3">
        <f t="shared" si="41"/>
        <v>7.9999999987194315E-2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77543.960000000006</v>
      </c>
      <c r="D1147" s="2">
        <f>BILANCA!E142</f>
        <v>77543.960000000006</v>
      </c>
      <c r="E1147" s="2">
        <v>0</v>
      </c>
      <c r="F1147" s="2">
        <v>0</v>
      </c>
      <c r="G1147" s="3">
        <f t="shared" si="38"/>
        <v>31870.567560000007</v>
      </c>
      <c r="H1147" s="3">
        <f t="shared" si="41"/>
        <v>7.9999999987194315E-2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403892.29000000015</v>
      </c>
      <c r="D1152" s="2">
        <f>BILANCA!E147</f>
        <v>457694.12</v>
      </c>
      <c r="E1152" s="2">
        <v>0</v>
      </c>
      <c r="F1152" s="2">
        <v>0</v>
      </c>
      <c r="G1152" s="3">
        <f t="shared" si="38"/>
        <v>187337.83526000002</v>
      </c>
      <c r="H1152" s="3">
        <f t="shared" si="41"/>
        <v>0.41000000014901161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38130.71</v>
      </c>
      <c r="D1153" s="2">
        <f>BILANCA!E148</f>
        <v>63544.6</v>
      </c>
      <c r="E1153" s="2">
        <v>0</v>
      </c>
      <c r="F1153" s="2">
        <v>0</v>
      </c>
      <c r="G1153" s="3">
        <f t="shared" si="38"/>
        <v>23626.447129999997</v>
      </c>
      <c r="H1153" s="3">
        <f t="shared" si="41"/>
        <v>0.69000000000232831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1008.68</v>
      </c>
      <c r="D1155" s="2">
        <f>BILANCA!E150</f>
        <v>255658.06</v>
      </c>
      <c r="E1155" s="2">
        <v>0</v>
      </c>
      <c r="F1155" s="2">
        <v>0</v>
      </c>
      <c r="G1155" s="3">
        <f t="shared" si="38"/>
        <v>74287.09599999999</v>
      </c>
      <c r="H1155" s="3">
        <f t="shared" si="41"/>
        <v>0.37999999999772172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232004.98</v>
      </c>
      <c r="E1158" s="2">
        <v>0</v>
      </c>
      <c r="F1158" s="2">
        <v>0</v>
      </c>
      <c r="G1158" s="3">
        <f t="shared" si="38"/>
        <v>68673.47408</v>
      </c>
      <c r="H1158" s="3">
        <f t="shared" si="41"/>
        <v>1.9999999989522621E-2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1008.68</v>
      </c>
      <c r="D1161" s="2">
        <f>BILANCA!E156</f>
        <v>0</v>
      </c>
      <c r="E1161" s="2">
        <v>0</v>
      </c>
      <c r="F1161" s="2">
        <v>0</v>
      </c>
      <c r="G1161" s="3">
        <f t="shared" si="38"/>
        <v>152.31067999999999</v>
      </c>
      <c r="H1161" s="3">
        <f t="shared" si="41"/>
        <v>0.32000000000005002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23653.08</v>
      </c>
      <c r="E1163" s="2">
        <v>0</v>
      </c>
      <c r="F1163" s="2">
        <v>0</v>
      </c>
      <c r="G1163" s="3">
        <f t="shared" si="38"/>
        <v>7237.8424800000003</v>
      </c>
      <c r="H1163" s="3">
        <f t="shared" si="41"/>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34222.03</v>
      </c>
      <c r="D1164" s="2">
        <f>BILANCA!E159</f>
        <v>42764.65</v>
      </c>
      <c r="E1164" s="2">
        <v>0</v>
      </c>
      <c r="F1164" s="2">
        <v>0</v>
      </c>
      <c r="G1164" s="3">
        <f t="shared" si="38"/>
        <v>18441.704819999999</v>
      </c>
      <c r="H1164" s="3">
        <f t="shared" si="41"/>
        <v>0.37999999999738066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249357.4</v>
      </c>
      <c r="D1165" s="2">
        <f>BILANCA!E160</f>
        <v>254451.22</v>
      </c>
      <c r="E1165" s="2">
        <v>0</v>
      </c>
      <c r="F1165" s="2">
        <v>0</v>
      </c>
      <c r="G1165" s="3">
        <f t="shared" si="38"/>
        <v>117530.2752</v>
      </c>
      <c r="H1165" s="3">
        <f t="shared" si="41"/>
        <v>0.61999999999534339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41891.39</v>
      </c>
      <c r="D1166" s="2">
        <f>BILANCA!E161</f>
        <v>22857.75</v>
      </c>
      <c r="E1166" s="2">
        <v>0</v>
      </c>
      <c r="F1166" s="2">
        <v>0</v>
      </c>
      <c r="G1166" s="3">
        <f t="shared" si="38"/>
        <v>13666.67484</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203501.98</v>
      </c>
      <c r="D1167" s="2">
        <f>BILANCA!E162</f>
        <v>0</v>
      </c>
      <c r="E1167" s="2">
        <v>0</v>
      </c>
      <c r="F1167" s="2">
        <v>0</v>
      </c>
      <c r="G1167" s="3">
        <f t="shared" si="38"/>
        <v>31949.810860000001</v>
      </c>
      <c r="H1167" s="3">
        <f t="shared" si="41"/>
        <v>1.9999999989522621E-2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331.81</v>
      </c>
      <c r="D1168" s="2">
        <f>BILANCA!E163</f>
        <v>331.81</v>
      </c>
      <c r="E1168" s="2">
        <v>0</v>
      </c>
      <c r="F1168" s="2">
        <v>0</v>
      </c>
      <c r="G1168" s="3">
        <f t="shared" si="38"/>
        <v>157.27794</v>
      </c>
      <c r="H1168" s="3">
        <f t="shared" si="41"/>
        <v>0.37999999999999545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164551.71</v>
      </c>
      <c r="D1169" s="2">
        <f>BILANCA!E164</f>
        <v>181913.97</v>
      </c>
      <c r="E1169" s="2">
        <v>0</v>
      </c>
      <c r="F1169" s="2">
        <v>0</v>
      </c>
      <c r="G1169" s="3">
        <f t="shared" si="38"/>
        <v>84012.364350000003</v>
      </c>
      <c r="H1169" s="3">
        <f t="shared" si="41"/>
        <v>0.32000000000698492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16261475.550000001</v>
      </c>
      <c r="D1180" s="2">
        <f>BILANCA!E176</f>
        <v>18467184.82</v>
      </c>
      <c r="E1180" s="2">
        <v>0</v>
      </c>
      <c r="F1180" s="2">
        <v>0</v>
      </c>
      <c r="G1180" s="3">
        <f t="shared" si="38"/>
        <v>9043293.6823000014</v>
      </c>
      <c r="H1180" s="3">
        <f t="shared" si="41"/>
        <v>0.62999999895691872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5148957.21</v>
      </c>
      <c r="D1181" s="2">
        <f>BILANCA!E177</f>
        <v>4628587.43</v>
      </c>
      <c r="E1181" s="2">
        <v>0</v>
      </c>
      <c r="F1181" s="2">
        <v>0</v>
      </c>
      <c r="G1181" s="3">
        <f t="shared" si="38"/>
        <v>2463448.58397</v>
      </c>
      <c r="H1181" s="3">
        <f t="shared" si="41"/>
        <v>0.63999999966472387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549895.31000000006</v>
      </c>
      <c r="D1182" s="2">
        <f>BILANCA!E178</f>
        <v>487372.12999999995</v>
      </c>
      <c r="E1182" s="2">
        <v>0</v>
      </c>
      <c r="F1182" s="2">
        <v>0</v>
      </c>
      <c r="G1182" s="3">
        <f t="shared" si="38"/>
        <v>262238.00604000001</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68797.03</v>
      </c>
      <c r="D1183" s="2">
        <f>BILANCA!E179</f>
        <v>103837.74</v>
      </c>
      <c r="E1183" s="2">
        <v>0</v>
      </c>
      <c r="F1183" s="2">
        <v>0</v>
      </c>
      <c r="G1183" s="3">
        <f t="shared" si="38"/>
        <v>47829.744229999997</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213070.26</v>
      </c>
      <c r="D1184" s="2">
        <f>BILANCA!E180</f>
        <v>224646.74</v>
      </c>
      <c r="E1184" s="2">
        <v>0</v>
      </c>
      <c r="F1184" s="2">
        <v>0</v>
      </c>
      <c r="G1184" s="3">
        <f t="shared" si="38"/>
        <v>115251.29075999999</v>
      </c>
      <c r="H1184" s="3">
        <f t="shared" si="41"/>
        <v>0.52000000001862645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534.37</v>
      </c>
      <c r="D1185" s="2">
        <f>BILANCA!E181</f>
        <v>12793.94</v>
      </c>
      <c r="E1185" s="2">
        <v>0</v>
      </c>
      <c r="F1185" s="2">
        <v>0</v>
      </c>
      <c r="G1185" s="3">
        <f t="shared" si="38"/>
        <v>4571.3937500000002</v>
      </c>
      <c r="H1185" s="3">
        <f t="shared" si="41"/>
        <v>0.42999999999949523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10791.27</v>
      </c>
      <c r="E1187" s="2">
        <v>0</v>
      </c>
      <c r="F1187" s="2">
        <v>0</v>
      </c>
      <c r="G1187" s="3">
        <f t="shared" si="38"/>
        <v>3820.1095799999998</v>
      </c>
      <c r="H1187" s="3">
        <f t="shared" si="41"/>
        <v>0.27000000000043656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534.37</v>
      </c>
      <c r="D1188" s="2">
        <f>BILANCA!E184</f>
        <v>2002.67</v>
      </c>
      <c r="E1188" s="2">
        <v>0</v>
      </c>
      <c r="F1188" s="2">
        <v>0</v>
      </c>
      <c r="G1188" s="3">
        <f t="shared" si="38"/>
        <v>808.06837999999993</v>
      </c>
      <c r="H1188" s="3">
        <f t="shared" si="41"/>
        <v>0.69999999999993179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4288.93</v>
      </c>
      <c r="D1189" s="2">
        <f>BILANCA!E185</f>
        <v>6447.91</v>
      </c>
      <c r="E1189" s="2">
        <v>0</v>
      </c>
      <c r="F1189" s="2">
        <v>0</v>
      </c>
      <c r="G1189" s="3">
        <f t="shared" si="38"/>
        <v>3076.0702499999998</v>
      </c>
      <c r="H1189" s="3">
        <f t="shared" si="41"/>
        <v>0.15999999999985448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9802.0499999999993</v>
      </c>
      <c r="E1190" s="2">
        <v>0</v>
      </c>
      <c r="F1190" s="2">
        <v>0</v>
      </c>
      <c r="G1190" s="3">
        <f>B1190/1000*C1190+B1190/500*D1190</f>
        <v>3528.7379999999998</v>
      </c>
      <c r="H1190" s="3">
        <f>ABS(C1190-ROUND(C1190,0))+ABS(D1190-ROUND(D1190,0))</f>
        <v>4.9999999999272404E-2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9802.0499999999993</v>
      </c>
      <c r="E1194" s="2">
        <v>0</v>
      </c>
      <c r="F1194" s="2">
        <v>0</v>
      </c>
      <c r="G1194" s="3">
        <f t="shared" si="42"/>
        <v>3607.1543999999999</v>
      </c>
      <c r="H1194" s="3">
        <f t="shared" si="43"/>
        <v>4.9999999999272404E-2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1637.25</v>
      </c>
      <c r="D1198" s="2">
        <f>BILANCA!E194</f>
        <v>1142.6099999999999</v>
      </c>
      <c r="E1198" s="2">
        <v>0</v>
      </c>
      <c r="F1198" s="2">
        <v>0</v>
      </c>
      <c r="G1198" s="3">
        <f t="shared" si="38"/>
        <v>737.42435999999998</v>
      </c>
      <c r="H1198" s="3">
        <f t="shared" si="41"/>
        <v>0.64000000000010004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47367.58</v>
      </c>
      <c r="D1199" s="2">
        <f>BILANCA!E195</f>
        <v>128236.13</v>
      </c>
      <c r="E1199" s="2">
        <v>0</v>
      </c>
      <c r="F1199" s="2">
        <v>0</v>
      </c>
      <c r="G1199" s="3">
        <f t="shared" si="38"/>
        <v>57425.729760000002</v>
      </c>
      <c r="H1199" s="3">
        <f t="shared" si="41"/>
        <v>0.55000000000291038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214199.89</v>
      </c>
      <c r="D1200" s="2">
        <f>BILANCA!E196</f>
        <v>465.01</v>
      </c>
      <c r="E1200" s="2">
        <v>0</v>
      </c>
      <c r="F1200" s="2">
        <v>0</v>
      </c>
      <c r="G1200" s="3">
        <f t="shared" si="38"/>
        <v>40874.682900000007</v>
      </c>
      <c r="H1200" s="3">
        <f t="shared" si="41"/>
        <v>0.11999999998602107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407993.32</v>
      </c>
      <c r="D1201" s="2">
        <f>BILANCA!E197</f>
        <v>345874.85</v>
      </c>
      <c r="E1201" s="2">
        <v>0</v>
      </c>
      <c r="F1201" s="2">
        <v>0</v>
      </c>
      <c r="G1201" s="3">
        <f t="shared" si="38"/>
        <v>210050.91681999998</v>
      </c>
      <c r="H1201" s="3">
        <f t="shared" si="41"/>
        <v>0.47000000003026798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2560.36</v>
      </c>
      <c r="D1202" s="2">
        <f>BILANCA!E198</f>
        <v>0</v>
      </c>
      <c r="E1202" s="2">
        <v>0</v>
      </c>
      <c r="F1202" s="2">
        <v>0</v>
      </c>
      <c r="G1202" s="3">
        <f t="shared" ref="G1202:G1206" si="44">B1202/1000*C1202+B1202/500*D1202</f>
        <v>491.58912000000004</v>
      </c>
      <c r="H1202" s="3">
        <f t="shared" ref="H1202:H1206" si="45">ABS(C1202-ROUND(C1202,0))+ABS(D1202-ROUND(D1202,0))</f>
        <v>0.36000000000012733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405432.96</v>
      </c>
      <c r="D1203" s="2">
        <f>BILANCA!E199</f>
        <v>345874.85</v>
      </c>
      <c r="E1203" s="2">
        <v>0</v>
      </c>
      <c r="F1203" s="2">
        <v>0</v>
      </c>
      <c r="G1203" s="3">
        <f t="shared" si="44"/>
        <v>211756.25338000001</v>
      </c>
      <c r="H1203" s="3">
        <f t="shared" si="45"/>
        <v>0.19000000000232831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4179101.12</v>
      </c>
      <c r="D1223" s="2">
        <f>BILANCA!E219</f>
        <v>3776469.85</v>
      </c>
      <c r="E1223" s="2">
        <v>0</v>
      </c>
      <c r="F1223" s="2">
        <v>0</v>
      </c>
      <c r="G1223" s="3">
        <f t="shared" si="38"/>
        <v>2498924.69466</v>
      </c>
      <c r="H1223" s="3">
        <f t="shared" si="41"/>
        <v>0.27000000001862645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4179101.12</v>
      </c>
      <c r="D1224" s="2">
        <f>BILANCA!E220</f>
        <v>3776469.85</v>
      </c>
      <c r="E1224" s="2">
        <v>0</v>
      </c>
      <c r="F1224" s="2">
        <v>0</v>
      </c>
      <c r="G1224" s="3">
        <f t="shared" si="38"/>
        <v>2510656.7354800003</v>
      </c>
      <c r="H1224" s="3">
        <f t="shared" si="41"/>
        <v>0.27000000001862645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4179101.12</v>
      </c>
      <c r="D1225" s="2">
        <f>BILANCA!E221</f>
        <v>3760295.35</v>
      </c>
      <c r="E1225" s="2">
        <v>0</v>
      </c>
      <c r="F1225" s="2">
        <v>0</v>
      </c>
      <c r="G1225" s="3">
        <f t="shared" si="38"/>
        <v>2515433.7412999999</v>
      </c>
      <c r="H1225" s="3">
        <f t="shared" si="41"/>
        <v>0.47000000020489097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16174.5</v>
      </c>
      <c r="E1229" s="2">
        <v>0</v>
      </c>
      <c r="F1229" s="2">
        <v>0</v>
      </c>
      <c r="G1229" s="3">
        <f t="shared" si="38"/>
        <v>7084.4309999999996</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11967.46</v>
      </c>
      <c r="D1251" s="2">
        <f>BILANCA!E247</f>
        <v>18870.599999999999</v>
      </c>
      <c r="E1251" s="2">
        <v>0</v>
      </c>
      <c r="F1251" s="2">
        <v>0</v>
      </c>
      <c r="G1251" s="3">
        <f>B1251/1000*C1251+B1251/500*D1251</f>
        <v>11979.787059999999</v>
      </c>
      <c r="H1251" s="3">
        <f>ABS(C1251-ROUND(C1251,0))+ABS(D1251-ROUND(D1251,0))</f>
        <v>0.86000000000058208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11112518.34</v>
      </c>
      <c r="D1255" s="2">
        <f>BILANCA!E251</f>
        <v>13838597.389999999</v>
      </c>
      <c r="E1255" s="2">
        <v>0</v>
      </c>
      <c r="F1255" s="2">
        <v>0</v>
      </c>
      <c r="G1255" s="3">
        <f t="shared" si="38"/>
        <v>9503479.714399999</v>
      </c>
      <c r="H1255" s="3">
        <f t="shared" si="41"/>
        <v>0.72999999858438969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11041804.359999999</v>
      </c>
      <c r="D1256" s="2">
        <f>BILANCA!E252</f>
        <v>13290505.279999999</v>
      </c>
      <c r="E1256" s="2">
        <v>0</v>
      </c>
      <c r="F1256" s="2">
        <v>0</v>
      </c>
      <c r="G1256" s="3">
        <f t="shared" si="38"/>
        <v>9255212.4703199994</v>
      </c>
      <c r="H1256" s="3">
        <f t="shared" si="41"/>
        <v>0.6399999987334013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15476867.300000001</v>
      </c>
      <c r="D1257" s="2">
        <f>BILANCA!E253</f>
        <v>17322936.949999999</v>
      </c>
      <c r="E1257" s="2">
        <v>0</v>
      </c>
      <c r="F1257" s="2">
        <v>0</v>
      </c>
      <c r="G1257" s="3">
        <f t="shared" si="38"/>
        <v>12380317.076400001</v>
      </c>
      <c r="H1257" s="3">
        <f t="shared" si="41"/>
        <v>0.35000000149011612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4435062.9400000004</v>
      </c>
      <c r="D1258" s="2">
        <f>BILANCA!E254</f>
        <v>4032431.67</v>
      </c>
      <c r="E1258" s="2">
        <v>0</v>
      </c>
      <c r="F1258" s="2">
        <v>0</v>
      </c>
      <c r="G1258" s="3">
        <f t="shared" si="38"/>
        <v>3099981.7174399998</v>
      </c>
      <c r="H1258" s="3">
        <f t="shared" si="41"/>
        <v>0.38999999966472387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-125110.47999999998</v>
      </c>
      <c r="D1259" s="2">
        <f>BILANCA!E255</f>
        <v>94542.16999999946</v>
      </c>
      <c r="E1259" s="2">
        <v>0</v>
      </c>
      <c r="F1259" s="2">
        <v>0</v>
      </c>
      <c r="G1259" s="3">
        <f t="shared" si="38"/>
        <v>15929.491139999733</v>
      </c>
      <c r="H1259" s="3">
        <f t="shared" si="41"/>
        <v>0.64999999944120646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1297676.45</v>
      </c>
      <c r="D1260" s="2">
        <f>BILANCA!E256</f>
        <v>2870921.3899999997</v>
      </c>
      <c r="E1260" s="2">
        <v>0</v>
      </c>
      <c r="F1260" s="2">
        <v>0</v>
      </c>
      <c r="G1260" s="3">
        <f t="shared" si="38"/>
        <v>1759879.8074999999</v>
      </c>
      <c r="H1260" s="3">
        <f t="shared" si="41"/>
        <v>0.83999999961815774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1297676.45</v>
      </c>
      <c r="D1261" s="2">
        <f>BILANCA!E257</f>
        <v>1040442.96</v>
      </c>
      <c r="E1261" s="2">
        <v>0</v>
      </c>
      <c r="F1261" s="2">
        <v>0</v>
      </c>
      <c r="G1261" s="3">
        <f t="shared" si="38"/>
        <v>848019.15486999997</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1830478.43</v>
      </c>
      <c r="E1263" s="2">
        <v>0</v>
      </c>
      <c r="F1263" s="2">
        <v>0</v>
      </c>
      <c r="G1263" s="3">
        <f t="shared" si="38"/>
        <v>926222.08557999996</v>
      </c>
      <c r="H1263" s="3">
        <f t="shared" si="41"/>
        <v>0.42999999993480742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1422786.93</v>
      </c>
      <c r="D1264" s="2">
        <f>BILANCA!E260</f>
        <v>2776379.22</v>
      </c>
      <c r="E1264" s="2">
        <v>0</v>
      </c>
      <c r="F1264" s="2">
        <v>0</v>
      </c>
      <c r="G1264" s="3">
        <f t="shared" si="38"/>
        <v>1771788.5239800001</v>
      </c>
      <c r="H1264" s="3">
        <f t="shared" si="41"/>
        <v>0.29000000027008355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1094867.45</v>
      </c>
      <c r="D1266" s="2">
        <f>BILANCA!E262</f>
        <v>2776379.22</v>
      </c>
      <c r="E1266" s="2">
        <v>0</v>
      </c>
      <c r="F1266" s="2">
        <v>0</v>
      </c>
      <c r="G1266" s="3">
        <f t="shared" si="38"/>
        <v>1701792.2278400001</v>
      </c>
      <c r="H1266" s="3">
        <f t="shared" si="41"/>
        <v>0.67000000015832484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327919.48</v>
      </c>
      <c r="D1267" s="2">
        <f>BILANCA!E263</f>
        <v>0</v>
      </c>
      <c r="E1267" s="2">
        <v>0</v>
      </c>
      <c r="F1267" s="2">
        <v>0</v>
      </c>
      <c r="G1267" s="3">
        <f t="shared" si="38"/>
        <v>84275.306360000002</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195824.46000000002</v>
      </c>
      <c r="D1278" s="2">
        <f>BILANCA!E274</f>
        <v>453549.94</v>
      </c>
      <c r="E1278" s="2">
        <v>0</v>
      </c>
      <c r="F1278" s="2">
        <v>0</v>
      </c>
      <c r="G1278" s="3">
        <f t="shared" si="38"/>
        <v>295583.72312000004</v>
      </c>
      <c r="H1278" s="3">
        <f t="shared" si="41"/>
        <v>0.52000000001862645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15807.95</v>
      </c>
      <c r="D1279" s="2">
        <f>BILANCA!E275</f>
        <v>24027.4</v>
      </c>
      <c r="E1279" s="2">
        <v>0</v>
      </c>
      <c r="F1279" s="2">
        <v>0</v>
      </c>
      <c r="G1279" s="3">
        <f t="shared" ref="G1279:G1294" si="48">B1279/1000*C1279+B1279/500*D1279</f>
        <v>17179.079750000004</v>
      </c>
      <c r="H1279" s="3">
        <f t="shared" ref="H1279:H1294" si="49">ABS(C1279-ROUND(C1279,0))+ABS(D1279-ROUND(D1279,0))</f>
        <v>0.4500000000007276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1008.68</v>
      </c>
      <c r="D1281" s="2">
        <f>BILANCA!E277</f>
        <v>255658.06</v>
      </c>
      <c r="E1281" s="2">
        <v>0</v>
      </c>
      <c r="F1281" s="2">
        <v>0</v>
      </c>
      <c r="G1281" s="3">
        <f t="shared" si="48"/>
        <v>138840.0208</v>
      </c>
      <c r="H1281" s="3">
        <f t="shared" si="49"/>
        <v>0.37999999999772172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232004.98</v>
      </c>
      <c r="E1284" s="2">
        <v>0</v>
      </c>
      <c r="F1284" s="2">
        <v>0</v>
      </c>
      <c r="G1284" s="3">
        <f t="shared" si="48"/>
        <v>127138.72904000002</v>
      </c>
      <c r="H1284" s="3">
        <f t="shared" si="49"/>
        <v>1.9999999989522621E-2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1008.68</v>
      </c>
      <c r="D1287" s="2">
        <f>BILANCA!E283</f>
        <v>0</v>
      </c>
      <c r="E1287" s="2">
        <v>0</v>
      </c>
      <c r="F1287" s="2">
        <v>0</v>
      </c>
      <c r="G1287" s="3">
        <f t="shared" si="48"/>
        <v>279.40436</v>
      </c>
      <c r="H1287" s="3">
        <f t="shared" si="49"/>
        <v>0.32000000000005002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23653.08</v>
      </c>
      <c r="E1289" s="2">
        <v>0</v>
      </c>
      <c r="F1289" s="2">
        <v>0</v>
      </c>
      <c r="G1289" s="3">
        <f t="shared" si="48"/>
        <v>13198.418640000002</v>
      </c>
      <c r="H1289" s="3">
        <f t="shared" si="49"/>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5511.01</v>
      </c>
      <c r="D1290" s="2">
        <f>BILANCA!E286</f>
        <v>16778.650000000001</v>
      </c>
      <c r="E1290" s="2">
        <v>0</v>
      </c>
      <c r="F1290" s="2">
        <v>0</v>
      </c>
      <c r="G1290" s="3">
        <f t="shared" si="48"/>
        <v>10939.126800000002</v>
      </c>
      <c r="H1290" s="3">
        <f t="shared" si="49"/>
        <v>0.35999999999876309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131605.43</v>
      </c>
      <c r="D1291" s="2">
        <f>BILANCA!E287</f>
        <v>134228.07999999999</v>
      </c>
      <c r="E1291" s="2">
        <v>0</v>
      </c>
      <c r="F1291" s="2">
        <v>0</v>
      </c>
      <c r="G1291" s="3">
        <f t="shared" si="48"/>
        <v>112417.30679</v>
      </c>
      <c r="H1291" s="3">
        <f t="shared" si="49"/>
        <v>0.5099999999802094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41891.39</v>
      </c>
      <c r="D1292" s="2">
        <f>BILANCA!E288</f>
        <v>22857.75</v>
      </c>
      <c r="E1292" s="2">
        <v>0</v>
      </c>
      <c r="F1292" s="2">
        <v>0</v>
      </c>
      <c r="G1292" s="3">
        <f t="shared" si="48"/>
        <v>24705.142979999997</v>
      </c>
      <c r="H1292" s="3">
        <f t="shared" si="49"/>
        <v>0.63999999999941792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5347434.5</v>
      </c>
      <c r="D1301" s="2">
        <f>BILANCA!E297</f>
        <v>5651969</v>
      </c>
      <c r="E1301" s="2">
        <v>0</v>
      </c>
      <c r="F1301" s="2">
        <v>0</v>
      </c>
      <c r="G1301" s="3">
        <f t="shared" si="38"/>
        <v>4845549.397499999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5347434.5</v>
      </c>
      <c r="D1302" s="2">
        <f>BILANCA!E298</f>
        <v>5651969</v>
      </c>
      <c r="E1302" s="2">
        <v>0</v>
      </c>
      <c r="F1302" s="2">
        <v>0</v>
      </c>
      <c r="G1302" s="3">
        <f t="shared" si="38"/>
        <v>4862200.7699999996</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568444</v>
      </c>
      <c r="D1305" s="2">
        <f>BILANCA!E302</f>
        <v>639608.09</v>
      </c>
      <c r="E1305" s="2">
        <v>0</v>
      </c>
      <c r="F1305" s="2">
        <v>0</v>
      </c>
      <c r="G1305" s="3">
        <f t="shared" si="38"/>
        <v>545059.75309999986</v>
      </c>
      <c r="H1305" s="3">
        <f t="shared" si="41"/>
        <v>8.999999996740371E-2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1835.94</v>
      </c>
      <c r="D1311" s="2">
        <f>BILANCA!E308</f>
        <v>5014.09</v>
      </c>
      <c r="E1311" s="2">
        <v>0</v>
      </c>
      <c r="F1311" s="2">
        <v>0</v>
      </c>
      <c r="G1311" s="3">
        <f t="shared" si="52"/>
        <v>3571.1001200000001</v>
      </c>
      <c r="H1311" s="3">
        <f t="shared" si="41"/>
        <v>0.15000000000009095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68.88</v>
      </c>
      <c r="E1312" s="2">
        <v>0</v>
      </c>
      <c r="F1312" s="2">
        <v>0</v>
      </c>
      <c r="G1312" s="3">
        <f t="shared" si="52"/>
        <v>41.603519999999996</v>
      </c>
      <c r="H1312" s="3">
        <f t="shared" si="41"/>
        <v>0.12000000000000455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1.02</v>
      </c>
      <c r="D1314" s="2">
        <f>BILANCA!E311</f>
        <v>305.2</v>
      </c>
      <c r="E1314" s="2">
        <v>0</v>
      </c>
      <c r="F1314" s="2">
        <v>0</v>
      </c>
      <c r="G1314" s="3">
        <f t="shared" si="52"/>
        <v>185.87168</v>
      </c>
      <c r="H1314" s="3">
        <f t="shared" si="41"/>
        <v>0.21999999999998865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588.47</v>
      </c>
      <c r="D1339" s="2">
        <f>BILANCA!E336</f>
        <v>1515.89</v>
      </c>
      <c r="E1339" s="2">
        <v>0</v>
      </c>
      <c r="F1339" s="2">
        <v>0</v>
      </c>
      <c r="G1339" s="3">
        <f t="shared" si="52"/>
        <v>1191.0622500000002</v>
      </c>
      <c r="H1339" s="3">
        <f t="shared" si="41"/>
        <v>0.57999999999992724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549306.84</v>
      </c>
      <c r="D1340" s="2">
        <f>BILANCA!E337</f>
        <v>485856.24</v>
      </c>
      <c r="E1340" s="2">
        <v>0</v>
      </c>
      <c r="F1340" s="2">
        <v>0</v>
      </c>
      <c r="G1340" s="3">
        <f t="shared" si="52"/>
        <v>501936.37560000003</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183884.05</v>
      </c>
      <c r="D1341" s="2">
        <f>BILANCA!E338</f>
        <v>13868</v>
      </c>
      <c r="E1341" s="2">
        <v>0</v>
      </c>
      <c r="F1341" s="2">
        <v>0</v>
      </c>
      <c r="G1341" s="3">
        <f t="shared" si="52"/>
        <v>70046.236550000001</v>
      </c>
      <c r="H1341" s="3">
        <f t="shared" si="41"/>
        <v>4.9999999988358468E-2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224109.27</v>
      </c>
      <c r="D1342" s="2">
        <f>BILANCA!E339</f>
        <v>332006.84999999998</v>
      </c>
      <c r="E1342" s="2">
        <v>0</v>
      </c>
      <c r="F1342" s="2">
        <v>0</v>
      </c>
      <c r="G1342" s="3">
        <f t="shared" si="52"/>
        <v>294856.82604000001</v>
      </c>
      <c r="H1342" s="3">
        <f t="shared" si="41"/>
        <v>0.42000000001280569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4179101.12</v>
      </c>
      <c r="D1346" s="2">
        <f>BILANCA!E343</f>
        <v>3776469.85</v>
      </c>
      <c r="E1346" s="2">
        <v>0</v>
      </c>
      <c r="F1346" s="2">
        <v>0</v>
      </c>
      <c r="G1346" s="3">
        <f t="shared" si="52"/>
        <v>3941965.7155200001</v>
      </c>
      <c r="H1346" s="3">
        <f t="shared" si="41"/>
        <v>0.27000000001862645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10697.91</v>
      </c>
      <c r="D1347" s="2">
        <f>BILANCA!E344</f>
        <v>159.81</v>
      </c>
      <c r="E1347" s="2">
        <v>0</v>
      </c>
      <c r="F1347" s="2">
        <v>0</v>
      </c>
      <c r="G1347" s="3">
        <f t="shared" si="52"/>
        <v>3712.9076100000002</v>
      </c>
      <c r="H1347" s="3">
        <f t="shared" si="41"/>
        <v>0.28000000000014325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16174.5</v>
      </c>
      <c r="E1354" s="2">
        <v>0</v>
      </c>
      <c r="F1354" s="2">
        <v>0</v>
      </c>
      <c r="G1354" s="3">
        <f t="shared" si="52"/>
        <v>11128.055999999999</v>
      </c>
      <c r="H1354" s="3">
        <f t="shared" si="41"/>
        <v>0.5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2640</v>
      </c>
      <c r="D1370" s="2">
        <f>BILANCA!E367</f>
        <v>10830</v>
      </c>
      <c r="E1370" s="2">
        <v>0</v>
      </c>
      <c r="F1370" s="2">
        <v>0</v>
      </c>
      <c r="G1370" s="3">
        <f t="shared" si="57"/>
        <v>8748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9327.4599999999991</v>
      </c>
      <c r="D1371" s="2">
        <f>BILANCA!E368</f>
        <v>8040.6</v>
      </c>
      <c r="E1371" s="2">
        <v>0</v>
      </c>
      <c r="F1371" s="2">
        <v>0</v>
      </c>
      <c r="G1371" s="3">
        <f t="shared" si="57"/>
        <v>9172.5262600000005</v>
      </c>
      <c r="H1371" s="3">
        <f t="shared" si="58"/>
        <v>0.85999999999876309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39816.83</v>
      </c>
      <c r="D1390" s="2">
        <f>BILANCA!E387</f>
        <v>0</v>
      </c>
      <c r="E1390" s="2">
        <v>0</v>
      </c>
      <c r="F1390" s="2">
        <v>0</v>
      </c>
      <c r="G1390" s="3">
        <f t="shared" ref="G1390:G1399" si="61">B1390/1000*C1390+B1390/500*D1390</f>
        <v>15130.395400000001</v>
      </c>
      <c r="H1390" s="3">
        <f t="shared" ref="H1390:H1399" si="62">ABS(C1390-ROUND(C1390,0))+ABS(D1390-ROUND(D1390,0))</f>
        <v>0.16999999999825377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5297587.3600000003</v>
      </c>
      <c r="D1394" s="2">
        <f>BILANCA!E391</f>
        <v>4716313.16</v>
      </c>
      <c r="E1394" s="2">
        <v>0</v>
      </c>
      <c r="F1394" s="2">
        <v>0</v>
      </c>
      <c r="G1394" s="3">
        <f t="shared" si="61"/>
        <v>5656402.0531200003</v>
      </c>
      <c r="H1394" s="3">
        <f t="shared" si="62"/>
        <v>0.52000000048428774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12000</v>
      </c>
      <c r="E1395" s="2">
        <v>0</v>
      </c>
      <c r="F1395" s="2">
        <v>0</v>
      </c>
      <c r="G1395" s="3">
        <f t="shared" si="61"/>
        <v>9240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870002.75</v>
      </c>
      <c r="E1396" s="2">
        <v>0</v>
      </c>
      <c r="F1396" s="2">
        <v>0</v>
      </c>
      <c r="G1396" s="3">
        <f t="shared" si="61"/>
        <v>671642.12300000002</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53653.09</v>
      </c>
      <c r="E1399" s="2">
        <v>0</v>
      </c>
      <c r="F1399" s="2">
        <v>0</v>
      </c>
      <c r="G1399" s="3">
        <f t="shared" si="61"/>
        <v>41742.104019999999</v>
      </c>
      <c r="H1399" s="3">
        <f t="shared" si="62"/>
        <v>8.999999999650754E-2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10030.31</v>
      </c>
      <c r="D1400" s="14">
        <f>BILANCA!E397</f>
        <v>0</v>
      </c>
      <c r="E1400" s="14">
        <v>0</v>
      </c>
      <c r="F1400" s="14">
        <v>0</v>
      </c>
      <c r="G1400" s="15">
        <f t="shared" si="52"/>
        <v>3911.8208999999997</v>
      </c>
      <c r="H1400" s="15">
        <f t="shared" si="41"/>
        <v>0.30999999999949068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948939.42</v>
      </c>
      <c r="D1401" s="7">
        <f>'RAS-funkcijski'!E5</f>
        <v>1091982.69</v>
      </c>
      <c r="E1401" s="7">
        <v>0</v>
      </c>
      <c r="F1401" s="7">
        <v>0</v>
      </c>
      <c r="G1401" s="8">
        <f t="shared" si="52"/>
        <v>3132.9048000000003</v>
      </c>
      <c r="H1401" s="8">
        <f t="shared" si="41"/>
        <v>0.73000000009778887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161664.66</v>
      </c>
      <c r="D1402" s="2">
        <f>'RAS-funkcijski'!E6</f>
        <v>251186.16</v>
      </c>
      <c r="E1402" s="2">
        <v>0</v>
      </c>
      <c r="F1402" s="2">
        <v>0</v>
      </c>
      <c r="G1402" s="3">
        <f t="shared" si="52"/>
        <v>1328.0739599999999</v>
      </c>
      <c r="H1402" s="3">
        <f t="shared" si="41"/>
        <v>0.5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161664.66</v>
      </c>
      <c r="D1403" s="2">
        <f>'RAS-funkcijski'!E7</f>
        <v>251186.16</v>
      </c>
      <c r="E1403" s="2">
        <v>0</v>
      </c>
      <c r="F1403" s="2">
        <v>0</v>
      </c>
      <c r="G1403" s="3">
        <f t="shared" si="52"/>
        <v>1992.11094</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787274.76</v>
      </c>
      <c r="D1409" s="2">
        <f>'RAS-funkcijski'!E13</f>
        <v>840796.53</v>
      </c>
      <c r="E1409" s="2">
        <v>0</v>
      </c>
      <c r="F1409" s="2">
        <v>0</v>
      </c>
      <c r="G1409" s="3">
        <f t="shared" si="52"/>
        <v>22219.810379999999</v>
      </c>
      <c r="H1409" s="3">
        <f t="shared" si="41"/>
        <v>0.7099999999627471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405783.54</v>
      </c>
      <c r="D1410" s="2">
        <f>'RAS-funkcijski'!E14</f>
        <v>463695.69</v>
      </c>
      <c r="E1410" s="2">
        <v>0</v>
      </c>
      <c r="F1410" s="2">
        <v>0</v>
      </c>
      <c r="G1410" s="3">
        <f t="shared" si="52"/>
        <v>13331.7492</v>
      </c>
      <c r="H1410" s="3">
        <f t="shared" si="41"/>
        <v>0.77000000001862645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381491.22</v>
      </c>
      <c r="D1412" s="2">
        <f>'RAS-funkcijski'!E16</f>
        <v>377100.84</v>
      </c>
      <c r="E1412" s="2">
        <v>0</v>
      </c>
      <c r="F1412" s="2">
        <v>0</v>
      </c>
      <c r="G1412" s="3">
        <f t="shared" si="52"/>
        <v>13628.3148</v>
      </c>
      <c r="H1412" s="3">
        <f t="shared" si="41"/>
        <v>0.37999999994644895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3000</v>
      </c>
      <c r="D1418" s="2">
        <f>'RAS-funkcijski'!E22</f>
        <v>3950</v>
      </c>
      <c r="E1418" s="2">
        <v>0</v>
      </c>
      <c r="F1418" s="2">
        <v>0</v>
      </c>
      <c r="G1418" s="3">
        <f t="shared" si="52"/>
        <v>196.2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3000</v>
      </c>
      <c r="D1420" s="2">
        <f>'RAS-funkcijski'!E24</f>
        <v>3950</v>
      </c>
      <c r="E1420" s="2">
        <v>0</v>
      </c>
      <c r="F1420" s="2">
        <v>0</v>
      </c>
      <c r="G1420" s="3">
        <f t="shared" si="52"/>
        <v>218</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75878.759999999995</v>
      </c>
      <c r="D1424" s="2">
        <f>'RAS-funkcijski'!E28</f>
        <v>125878.76</v>
      </c>
      <c r="E1424" s="2">
        <v>0</v>
      </c>
      <c r="F1424" s="2">
        <v>0</v>
      </c>
      <c r="G1424" s="3">
        <f t="shared" si="52"/>
        <v>7863.2707200000004</v>
      </c>
      <c r="H1424" s="3">
        <f t="shared" si="41"/>
        <v>0.48000000001047738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75000</v>
      </c>
      <c r="D1426" s="2">
        <f>'RAS-funkcijski'!E30</f>
        <v>125000</v>
      </c>
      <c r="E1426" s="2">
        <v>0</v>
      </c>
      <c r="F1426" s="2">
        <v>0</v>
      </c>
      <c r="G1426" s="3">
        <f t="shared" si="52"/>
        <v>8450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878.76</v>
      </c>
      <c r="D1430" s="2">
        <f>'RAS-funkcijski'!E34</f>
        <v>878.76</v>
      </c>
      <c r="E1430" s="2">
        <v>0</v>
      </c>
      <c r="F1430" s="2">
        <v>0</v>
      </c>
      <c r="G1430" s="3">
        <f t="shared" si="52"/>
        <v>79.088400000000007</v>
      </c>
      <c r="H1430" s="3">
        <f t="shared" si="41"/>
        <v>0.48000000000001819</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6725.04</v>
      </c>
      <c r="D1431" s="2">
        <f>'RAS-funkcijski'!E35</f>
        <v>6690.84</v>
      </c>
      <c r="E1431" s="2">
        <v>0</v>
      </c>
      <c r="F1431" s="2">
        <v>0</v>
      </c>
      <c r="G1431" s="3">
        <f t="shared" si="52"/>
        <v>623.30831999999998</v>
      </c>
      <c r="H1431" s="3">
        <f t="shared" si="41"/>
        <v>0.1999999999998181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3234.2</v>
      </c>
      <c r="D1435" s="2">
        <f>'RAS-funkcijski'!E39</f>
        <v>3200</v>
      </c>
      <c r="E1435" s="2">
        <v>0</v>
      </c>
      <c r="F1435" s="2">
        <v>0</v>
      </c>
      <c r="G1435" s="3">
        <f t="shared" si="52"/>
        <v>337.197</v>
      </c>
      <c r="H1435" s="3">
        <f t="shared" si="41"/>
        <v>0.1999999999998181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3234.2</v>
      </c>
      <c r="D1436" s="2">
        <f>'RAS-funkcijski'!E40</f>
        <v>3200</v>
      </c>
      <c r="E1436" s="2">
        <v>0</v>
      </c>
      <c r="F1436" s="2">
        <v>0</v>
      </c>
      <c r="G1436" s="3">
        <f t="shared" si="52"/>
        <v>346.83119999999997</v>
      </c>
      <c r="H1436" s="3">
        <f t="shared" si="41"/>
        <v>0.1999999999998181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3490.84</v>
      </c>
      <c r="D1470" s="2">
        <f>'RAS-funkcijski'!E74</f>
        <v>3490.84</v>
      </c>
      <c r="E1470" s="2">
        <v>0</v>
      </c>
      <c r="F1470" s="2">
        <v>0</v>
      </c>
      <c r="G1470" s="3">
        <f t="shared" si="52"/>
        <v>733.07640000000015</v>
      </c>
      <c r="H1470" s="3">
        <f t="shared" si="63"/>
        <v>0.31999999999970896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13879.95</v>
      </c>
      <c r="D1471" s="2">
        <f>'RAS-funkcijski'!E75</f>
        <v>12635.74</v>
      </c>
      <c r="E1471" s="2">
        <v>0</v>
      </c>
      <c r="F1471" s="2">
        <v>0</v>
      </c>
      <c r="G1471" s="3">
        <f t="shared" si="52"/>
        <v>2779.75153</v>
      </c>
      <c r="H1471" s="3">
        <f t="shared" si="63"/>
        <v>0.30999999999949068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13879.95</v>
      </c>
      <c r="D1472" s="2">
        <f>'RAS-funkcijski'!E76</f>
        <v>12635.74</v>
      </c>
      <c r="E1472" s="2">
        <v>0</v>
      </c>
      <c r="F1472" s="2">
        <v>0</v>
      </c>
      <c r="G1472" s="3">
        <f t="shared" si="52"/>
        <v>2818.9029599999999</v>
      </c>
      <c r="H1472" s="3">
        <f t="shared" si="63"/>
        <v>0.30999999999949068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1854518.43</v>
      </c>
      <c r="D1478" s="2">
        <f>'RAS-funkcijski'!E82</f>
        <v>1959427.96</v>
      </c>
      <c r="E1478" s="2">
        <v>0</v>
      </c>
      <c r="F1478" s="2">
        <v>0</v>
      </c>
      <c r="G1478" s="3">
        <f t="shared" si="52"/>
        <v>450323.19929999998</v>
      </c>
      <c r="H1478" s="3">
        <f t="shared" si="63"/>
        <v>0.46999999997206032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7500</v>
      </c>
      <c r="E1479" s="2">
        <v>0</v>
      </c>
      <c r="F1479" s="2">
        <v>0</v>
      </c>
      <c r="G1479" s="3">
        <f t="shared" si="52"/>
        <v>1185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1777043.2</v>
      </c>
      <c r="D1480" s="2">
        <f>'RAS-funkcijski'!E84</f>
        <v>1879665.23</v>
      </c>
      <c r="E1480" s="2">
        <v>0</v>
      </c>
      <c r="F1480" s="2">
        <v>0</v>
      </c>
      <c r="G1480" s="3">
        <f t="shared" si="52"/>
        <v>442909.89280000003</v>
      </c>
      <c r="H1480" s="3">
        <f t="shared" si="63"/>
        <v>0.42999999993480742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77475.23</v>
      </c>
      <c r="D1482" s="2">
        <f>'RAS-funkcijski'!E86</f>
        <v>72262.73</v>
      </c>
      <c r="E1482" s="2">
        <v>0</v>
      </c>
      <c r="F1482" s="2">
        <v>0</v>
      </c>
      <c r="G1482" s="3">
        <f t="shared" si="52"/>
        <v>18204.05658</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36077.01</v>
      </c>
      <c r="D1485" s="2">
        <f>'RAS-funkcijski'!E89</f>
        <v>29232.66</v>
      </c>
      <c r="E1485" s="2">
        <v>0</v>
      </c>
      <c r="F1485" s="2">
        <v>0</v>
      </c>
      <c r="G1485" s="3">
        <f t="shared" si="52"/>
        <v>8036.0980500000005</v>
      </c>
      <c r="H1485" s="3">
        <f t="shared" si="63"/>
        <v>0.35000000000218279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36077.01</v>
      </c>
      <c r="D1502" s="2">
        <f>'RAS-funkcijski'!E106</f>
        <v>29232.66</v>
      </c>
      <c r="E1502" s="2">
        <v>0</v>
      </c>
      <c r="F1502" s="2">
        <v>0</v>
      </c>
      <c r="G1502" s="3">
        <f t="shared" si="52"/>
        <v>9643.3176600000006</v>
      </c>
      <c r="H1502" s="3">
        <f t="shared" si="63"/>
        <v>0.35000000000218279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331902.5</v>
      </c>
      <c r="D1503" s="2">
        <f>'RAS-funkcijski'!E107</f>
        <v>594953.94000000006</v>
      </c>
      <c r="E1503" s="2">
        <v>0</v>
      </c>
      <c r="F1503" s="2">
        <v>0</v>
      </c>
      <c r="G1503" s="3">
        <f t="shared" si="52"/>
        <v>156746.46914</v>
      </c>
      <c r="H1503" s="3">
        <f t="shared" si="63"/>
        <v>0.55999999993946403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131723.21</v>
      </c>
      <c r="D1504" s="2">
        <f>'RAS-funkcijski'!E108</f>
        <v>233802.48</v>
      </c>
      <c r="E1504" s="2">
        <v>0</v>
      </c>
      <c r="F1504" s="2">
        <v>0</v>
      </c>
      <c r="G1504" s="3">
        <f t="shared" si="52"/>
        <v>62330.129679999998</v>
      </c>
      <c r="H1504" s="3">
        <f t="shared" si="63"/>
        <v>0.69000000000232831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192929.29</v>
      </c>
      <c r="D1505" s="2">
        <f>'RAS-funkcijski'!E109</f>
        <v>353451.46</v>
      </c>
      <c r="E1505" s="2">
        <v>0</v>
      </c>
      <c r="F1505" s="2">
        <v>0</v>
      </c>
      <c r="G1505" s="3">
        <f t="shared" si="52"/>
        <v>94482.38205</v>
      </c>
      <c r="H1505" s="3">
        <f t="shared" si="63"/>
        <v>0.75000000002910383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7100</v>
      </c>
      <c r="D1507" s="2">
        <f>'RAS-funkcijski'!E111</f>
        <v>7700</v>
      </c>
      <c r="E1507" s="2">
        <v>0</v>
      </c>
      <c r="F1507" s="2">
        <v>0</v>
      </c>
      <c r="G1507" s="3">
        <f t="shared" si="52"/>
        <v>2407.5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150</v>
      </c>
      <c r="D1509" s="2">
        <f>'RAS-funkcijski'!E113</f>
        <v>0</v>
      </c>
      <c r="E1509" s="2">
        <v>0</v>
      </c>
      <c r="F1509" s="2">
        <v>0</v>
      </c>
      <c r="G1509" s="3">
        <f t="shared" si="52"/>
        <v>16.350000000000001</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2275076.65</v>
      </c>
      <c r="D1510" s="2">
        <f>'RAS-funkcijski'!E114</f>
        <v>3633848.13</v>
      </c>
      <c r="E1510" s="2">
        <v>0</v>
      </c>
      <c r="F1510" s="2">
        <v>0</v>
      </c>
      <c r="G1510" s="3">
        <f t="shared" si="52"/>
        <v>1049705.0201000001</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2269149.75</v>
      </c>
      <c r="D1511" s="2">
        <f>'RAS-funkcijski'!E115</f>
        <v>3626038.13</v>
      </c>
      <c r="E1511" s="2">
        <v>0</v>
      </c>
      <c r="F1511" s="2">
        <v>0</v>
      </c>
      <c r="G1511" s="3">
        <f t="shared" si="52"/>
        <v>1056856.08711</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2141197.85</v>
      </c>
      <c r="D1512" s="2">
        <f>'RAS-funkcijski'!E116</f>
        <v>3477360.65</v>
      </c>
      <c r="E1512" s="2">
        <v>0</v>
      </c>
      <c r="F1512" s="2">
        <v>0</v>
      </c>
      <c r="G1512" s="3">
        <f t="shared" si="52"/>
        <v>1018742.9447999999</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127951.9</v>
      </c>
      <c r="D1513" s="2">
        <f>'RAS-funkcijski'!E117</f>
        <v>148677.48000000001</v>
      </c>
      <c r="E1513" s="2">
        <v>0</v>
      </c>
      <c r="F1513" s="2">
        <v>0</v>
      </c>
      <c r="G1513" s="3">
        <f t="shared" si="52"/>
        <v>48059.675180000006</v>
      </c>
      <c r="H1513" s="3">
        <f t="shared" si="63"/>
        <v>0.58000000001629815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3039.4</v>
      </c>
      <c r="D1514" s="2">
        <f>'RAS-funkcijski'!E118</f>
        <v>3760</v>
      </c>
      <c r="E1514" s="2">
        <v>0</v>
      </c>
      <c r="F1514" s="2">
        <v>0</v>
      </c>
      <c r="G1514" s="3">
        <f t="shared" si="52"/>
        <v>1203.7716</v>
      </c>
      <c r="H1514" s="3">
        <f t="shared" si="63"/>
        <v>0.40000000000009095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3039.4</v>
      </c>
      <c r="D1516" s="2">
        <f>'RAS-funkcijski'!E120</f>
        <v>3760</v>
      </c>
      <c r="E1516" s="2">
        <v>0</v>
      </c>
      <c r="F1516" s="2">
        <v>0</v>
      </c>
      <c r="G1516" s="3">
        <f t="shared" si="52"/>
        <v>1224.8904</v>
      </c>
      <c r="H1516" s="3">
        <f t="shared" si="63"/>
        <v>0.40000000000009095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2887.5</v>
      </c>
      <c r="D1518" s="2">
        <f>'RAS-funkcijski'!E122</f>
        <v>4050</v>
      </c>
      <c r="E1518" s="2">
        <v>0</v>
      </c>
      <c r="F1518" s="2">
        <v>0</v>
      </c>
      <c r="G1518" s="3">
        <f t="shared" si="52"/>
        <v>1296.5249999999999</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2887.5</v>
      </c>
      <c r="D1520" s="2">
        <f>'RAS-funkcijski'!E124</f>
        <v>4050</v>
      </c>
      <c r="E1520" s="2">
        <v>0</v>
      </c>
      <c r="F1520" s="2">
        <v>0</v>
      </c>
      <c r="G1520" s="3">
        <f t="shared" si="52"/>
        <v>1318.5</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648382.05000000005</v>
      </c>
      <c r="D1525" s="2">
        <f>'RAS-funkcijski'!E129</f>
        <v>792084.12</v>
      </c>
      <c r="E1525" s="2">
        <v>0</v>
      </c>
      <c r="F1525" s="2">
        <v>0</v>
      </c>
      <c r="G1525" s="3">
        <f t="shared" si="52"/>
        <v>279068.78625</v>
      </c>
      <c r="H1525" s="3">
        <f t="shared" si="63"/>
        <v>0.17000000004190952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2818.16</v>
      </c>
      <c r="D1526" s="2">
        <f>'RAS-funkcijski'!E130</f>
        <v>3089.41</v>
      </c>
      <c r="E1526" s="2">
        <v>0</v>
      </c>
      <c r="F1526" s="2">
        <v>0</v>
      </c>
      <c r="G1526" s="3">
        <f t="shared" si="52"/>
        <v>1133.6194799999998</v>
      </c>
      <c r="H1526" s="3">
        <f t="shared" si="63"/>
        <v>0.56999999999970896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2818.16</v>
      </c>
      <c r="D1528" s="2">
        <f>'RAS-funkcijski'!E132</f>
        <v>3089.41</v>
      </c>
      <c r="E1528" s="2">
        <v>0</v>
      </c>
      <c r="F1528" s="2">
        <v>0</v>
      </c>
      <c r="G1528" s="3">
        <f t="shared" si="52"/>
        <v>1151.6134400000001</v>
      </c>
      <c r="H1528" s="3">
        <f t="shared" si="63"/>
        <v>0.56999999999970896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619873.4</v>
      </c>
      <c r="D1534" s="2">
        <f>'RAS-funkcijski'!E138</f>
        <v>748311.34</v>
      </c>
      <c r="E1534" s="2">
        <v>0</v>
      </c>
      <c r="F1534" s="2">
        <v>0</v>
      </c>
      <c r="G1534" s="3">
        <f t="shared" si="52"/>
        <v>283610.47472</v>
      </c>
      <c r="H1534" s="3">
        <f t="shared" si="63"/>
        <v>0.73999999999068677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25690.49</v>
      </c>
      <c r="D1536" s="2">
        <f>'RAS-funkcijski'!E140</f>
        <v>40683.370000000003</v>
      </c>
      <c r="E1536" s="2">
        <v>0</v>
      </c>
      <c r="F1536" s="2">
        <v>0</v>
      </c>
      <c r="G1536" s="3">
        <f t="shared" si="52"/>
        <v>14559.783280000003</v>
      </c>
      <c r="H1536" s="3">
        <f t="shared" si="63"/>
        <v>0.86000000000422006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6194379.8099999996</v>
      </c>
      <c r="D1537" s="14">
        <f>'RAS-funkcijski'!E141</f>
        <v>8250684.8400000008</v>
      </c>
      <c r="E1537" s="14">
        <v>0</v>
      </c>
      <c r="F1537" s="14">
        <v>0</v>
      </c>
      <c r="G1537" s="15">
        <f t="shared" si="52"/>
        <v>3109317.6801300002</v>
      </c>
      <c r="H1537" s="15">
        <f t="shared" si="63"/>
        <v>0.34999999962747097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9236.7900000000009</v>
      </c>
      <c r="E1538" s="7">
        <v>0</v>
      </c>
      <c r="F1538" s="7">
        <v>0</v>
      </c>
      <c r="G1538" s="8">
        <f t="shared" si="52"/>
        <v>18.473580000000002</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5958.46</v>
      </c>
      <c r="E1539" s="2">
        <v>0</v>
      </c>
      <c r="F1539" s="2">
        <v>0</v>
      </c>
      <c r="G1539" s="3">
        <f t="shared" si="52"/>
        <v>23.833840000000002</v>
      </c>
      <c r="H1539" s="3">
        <f t="shared" si="63"/>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5958.46</v>
      </c>
      <c r="E1540" s="2">
        <v>0</v>
      </c>
      <c r="F1540" s="2">
        <v>0</v>
      </c>
      <c r="G1540" s="3">
        <f t="shared" si="52"/>
        <v>35.75076</v>
      </c>
      <c r="H1540" s="3">
        <f t="shared" si="63"/>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5958.46</v>
      </c>
      <c r="E1541" s="2">
        <v>0</v>
      </c>
      <c r="F1541" s="2">
        <v>0</v>
      </c>
      <c r="G1541" s="3">
        <f t="shared" si="52"/>
        <v>47.667680000000004</v>
      </c>
      <c r="H1541" s="3">
        <f t="shared" si="63"/>
        <v>0.46000000000003638</v>
      </c>
      <c r="I1541" s="11">
        <f t="shared" ref="I1541:I1546" si="64">G1541*H1541</f>
        <v>21.927132800001736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3278.33</v>
      </c>
      <c r="E1555" s="2">
        <v>0</v>
      </c>
      <c r="F1555" s="2">
        <v>0</v>
      </c>
      <c r="G1555" s="3">
        <f t="shared" si="52"/>
        <v>118.01987999999999</v>
      </c>
      <c r="H1555" s="3">
        <f t="shared" si="63"/>
        <v>0.32999999999992724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1851.61</v>
      </c>
      <c r="E1556" s="2">
        <v>0</v>
      </c>
      <c r="F1556" s="2">
        <v>0</v>
      </c>
      <c r="G1556" s="3">
        <f t="shared" si="52"/>
        <v>70.36117999999999</v>
      </c>
      <c r="H1556" s="3">
        <f t="shared" si="63"/>
        <v>0.39000000000010004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147.81</v>
      </c>
      <c r="E1557" s="2">
        <v>0</v>
      </c>
      <c r="F1557" s="2">
        <v>0</v>
      </c>
      <c r="G1557" s="3">
        <f t="shared" si="52"/>
        <v>5.9123999999999999</v>
      </c>
      <c r="H1557" s="3">
        <f t="shared" si="63"/>
        <v>0.18999999999999773</v>
      </c>
      <c r="I1557" s="11">
        <f t="shared" ref="I1557:I1562" si="66">G1557*H1557</f>
        <v>1.1233559999999865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1703.8</v>
      </c>
      <c r="E1558" s="2">
        <v>0</v>
      </c>
      <c r="F1558" s="2">
        <v>0</v>
      </c>
      <c r="G1558" s="3">
        <f t="shared" si="52"/>
        <v>71.559600000000003</v>
      </c>
      <c r="H1558" s="3">
        <f t="shared" si="63"/>
        <v>0.20000000000004547</v>
      </c>
      <c r="I1558" s="11">
        <f t="shared" si="66"/>
        <v>14.311920000003255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1426.72</v>
      </c>
      <c r="E1563" s="2">
        <v>0</v>
      </c>
      <c r="F1563" s="2">
        <v>0</v>
      </c>
      <c r="G1563" s="3">
        <f t="shared" si="52"/>
        <v>74.189440000000005</v>
      </c>
      <c r="H1563" s="3">
        <f t="shared" si="63"/>
        <v>0.27999999999997272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1426.72</v>
      </c>
      <c r="E1569" s="2">
        <v>0</v>
      </c>
      <c r="F1569" s="2">
        <v>0</v>
      </c>
      <c r="G1569" s="3">
        <f t="shared" si="52"/>
        <v>91.310079999999999</v>
      </c>
      <c r="H1569" s="3">
        <f t="shared" si="63"/>
        <v>0.27999999999997272</v>
      </c>
      <c r="I1569" s="11">
        <f t="shared" si="67"/>
        <v>25.566822399997509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3008957.21</v>
      </c>
      <c r="D1582" s="7"/>
      <c r="E1582" s="7">
        <v>0</v>
      </c>
      <c r="F1582" s="7">
        <v>0</v>
      </c>
      <c r="G1582" s="8">
        <f t="shared" ref="G1582:G1686" si="70">B1582/1000*C1582</f>
        <v>3008.95721</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11406794.189999999</v>
      </c>
      <c r="D1583" s="2">
        <v>0</v>
      </c>
      <c r="E1583" s="2">
        <v>0</v>
      </c>
      <c r="F1583" s="2">
        <v>0</v>
      </c>
      <c r="G1583" s="3">
        <f t="shared" si="70"/>
        <v>22813.588380000001</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1163110.1599999999</v>
      </c>
      <c r="D1584" s="2">
        <v>0</v>
      </c>
      <c r="E1584" s="2">
        <v>0</v>
      </c>
      <c r="F1584" s="2">
        <v>0</v>
      </c>
      <c r="G1584" s="3">
        <f t="shared" si="70"/>
        <v>3489.3304799999996</v>
      </c>
      <c r="H1584" s="3">
        <f t="shared" si="71"/>
        <v>0.15999999991618097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5732482.4799999995</v>
      </c>
      <c r="D1585" s="2">
        <v>0</v>
      </c>
      <c r="E1585" s="2">
        <v>0</v>
      </c>
      <c r="F1585" s="2">
        <v>0</v>
      </c>
      <c r="G1585" s="3">
        <f t="shared" si="70"/>
        <v>22929.929919999999</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1685018.11</v>
      </c>
      <c r="D1586" s="2">
        <v>0</v>
      </c>
      <c r="E1586" s="2">
        <v>0</v>
      </c>
      <c r="F1586" s="2">
        <v>0</v>
      </c>
      <c r="G1586" s="3">
        <f t="shared" si="70"/>
        <v>8425.0905500000008</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2873592.38</v>
      </c>
      <c r="D1587" s="2">
        <v>0</v>
      </c>
      <c r="E1587" s="2">
        <v>0</v>
      </c>
      <c r="F1587" s="2">
        <v>0</v>
      </c>
      <c r="G1587" s="3">
        <f t="shared" si="70"/>
        <v>17241.55428</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69705.14</v>
      </c>
      <c r="D1588" s="2">
        <v>0</v>
      </c>
      <c r="E1588" s="2">
        <v>0</v>
      </c>
      <c r="F1588" s="2">
        <v>0</v>
      </c>
      <c r="G1588" s="3">
        <f t="shared" si="70"/>
        <v>487.93598000000003</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52695.12</v>
      </c>
      <c r="D1589" s="2">
        <v>0</v>
      </c>
      <c r="E1589" s="2">
        <v>0</v>
      </c>
      <c r="F1589" s="2">
        <v>0</v>
      </c>
      <c r="G1589" s="3">
        <f t="shared" si="70"/>
        <v>421.56096000000002</v>
      </c>
      <c r="H1589" s="3">
        <f t="shared" si="71"/>
        <v>0.12000000000261934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163959.46</v>
      </c>
      <c r="D1590" s="2">
        <v>0</v>
      </c>
      <c r="E1590" s="2">
        <v>0</v>
      </c>
      <c r="F1590" s="2">
        <v>0</v>
      </c>
      <c r="G1590" s="3">
        <f>B1590/1000*C1590</f>
        <v>1475.6351399999999</v>
      </c>
      <c r="H1590" s="3">
        <f>ABS(C1590-ROUND(C1590,0))</f>
        <v>0.45999999999185093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51434.16</v>
      </c>
      <c r="D1591" s="2">
        <v>0</v>
      </c>
      <c r="E1591" s="2">
        <v>0</v>
      </c>
      <c r="F1591" s="2">
        <v>0</v>
      </c>
      <c r="G1591" s="3">
        <f t="shared" si="70"/>
        <v>514.34160000000008</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829878.06</v>
      </c>
      <c r="D1592" s="2">
        <v>0</v>
      </c>
      <c r="E1592" s="2">
        <v>0</v>
      </c>
      <c r="F1592" s="2">
        <v>0</v>
      </c>
      <c r="G1592" s="3">
        <f t="shared" si="70"/>
        <v>9128.658660000001</v>
      </c>
      <c r="H1592" s="3">
        <f t="shared" si="71"/>
        <v>6.0000000055879354E-2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6200.05</v>
      </c>
      <c r="D1593" s="2">
        <v>0</v>
      </c>
      <c r="E1593" s="2">
        <v>0</v>
      </c>
      <c r="F1593" s="2">
        <v>0</v>
      </c>
      <c r="G1593" s="3">
        <f t="shared" si="70"/>
        <v>74.400599999999997</v>
      </c>
      <c r="H1593" s="3">
        <f t="shared" si="71"/>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2548374.7200000002</v>
      </c>
      <c r="D1594" s="2">
        <v>0</v>
      </c>
      <c r="E1594" s="2">
        <v>0</v>
      </c>
      <c r="F1594" s="2">
        <v>0</v>
      </c>
      <c r="G1594" s="3">
        <f t="shared" si="70"/>
        <v>33128.871360000005</v>
      </c>
      <c r="H1594" s="3">
        <f t="shared" si="71"/>
        <v>0.27999999979510903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1949924.21</v>
      </c>
      <c r="D1595" s="2">
        <v>0</v>
      </c>
      <c r="E1595" s="2">
        <v>0</v>
      </c>
      <c r="F1595" s="2">
        <v>0</v>
      </c>
      <c r="G1595" s="3">
        <f t="shared" si="70"/>
        <v>27298.93894</v>
      </c>
      <c r="H1595" s="3">
        <f t="shared" si="71"/>
        <v>0.2099999999627471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1949924.21</v>
      </c>
      <c r="D1599" s="2">
        <v>0</v>
      </c>
      <c r="E1599" s="2">
        <v>0</v>
      </c>
      <c r="F1599" s="2">
        <v>0</v>
      </c>
      <c r="G1599" s="3">
        <f t="shared" si="70"/>
        <v>35098.635779999997</v>
      </c>
      <c r="H1599" s="3">
        <f t="shared" si="71"/>
        <v>0.2099999999627471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12902.62</v>
      </c>
      <c r="D1601" s="2">
        <v>0</v>
      </c>
      <c r="E1601" s="2">
        <v>0</v>
      </c>
      <c r="F1601" s="2">
        <v>0</v>
      </c>
      <c r="G1601" s="3">
        <f>B1601/1000*C1601</f>
        <v>258.05240000000003</v>
      </c>
      <c r="H1601" s="3">
        <f>ABS(C1601-ROUND(C1601,0))</f>
        <v>0.37999999999919964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9787163.9700000007</v>
      </c>
      <c r="D1602" s="2">
        <v>0</v>
      </c>
      <c r="E1602" s="2">
        <v>0</v>
      </c>
      <c r="F1602" s="2">
        <v>0</v>
      </c>
      <c r="G1602" s="3">
        <f t="shared" si="70"/>
        <v>205530.44337000002</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1163110.1599999999</v>
      </c>
      <c r="D1603" s="2">
        <v>0</v>
      </c>
      <c r="E1603" s="2">
        <v>0</v>
      </c>
      <c r="F1603" s="2">
        <v>0</v>
      </c>
      <c r="G1603" s="3">
        <f t="shared" si="70"/>
        <v>25588.423519999997</v>
      </c>
      <c r="H1603" s="3">
        <f t="shared" si="71"/>
        <v>0.15999999991618097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5591503.6799999997</v>
      </c>
      <c r="D1604" s="2">
        <v>0</v>
      </c>
      <c r="E1604" s="2">
        <v>0</v>
      </c>
      <c r="F1604" s="2">
        <v>0</v>
      </c>
      <c r="G1604" s="3">
        <f t="shared" si="70"/>
        <v>128604.58463999999</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1649977.4</v>
      </c>
      <c r="D1605" s="2">
        <v>0</v>
      </c>
      <c r="E1605" s="2">
        <v>0</v>
      </c>
      <c r="F1605" s="2">
        <v>0</v>
      </c>
      <c r="G1605" s="3">
        <f t="shared" si="70"/>
        <v>39599.457600000002</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2862015.9</v>
      </c>
      <c r="D1606" s="2">
        <v>0</v>
      </c>
      <c r="E1606" s="2">
        <v>0</v>
      </c>
      <c r="F1606" s="2">
        <v>0</v>
      </c>
      <c r="G1606" s="3">
        <f t="shared" si="70"/>
        <v>71550.397500000006</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57445.57</v>
      </c>
      <c r="D1607" s="2">
        <v>0</v>
      </c>
      <c r="E1607" s="2">
        <v>0</v>
      </c>
      <c r="F1607" s="2">
        <v>0</v>
      </c>
      <c r="G1607" s="3">
        <f t="shared" si="70"/>
        <v>1493.58482</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50536.14</v>
      </c>
      <c r="D1608" s="2">
        <v>0</v>
      </c>
      <c r="E1608" s="2">
        <v>0</v>
      </c>
      <c r="F1608" s="2">
        <v>0</v>
      </c>
      <c r="G1608" s="3">
        <f t="shared" si="70"/>
        <v>1364.47578</v>
      </c>
      <c r="H1608" s="3">
        <f t="shared" si="71"/>
        <v>0.13999999999941792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164499.44</v>
      </c>
      <c r="D1609" s="2">
        <v>0</v>
      </c>
      <c r="E1609" s="2">
        <v>0</v>
      </c>
      <c r="F1609" s="2">
        <v>0</v>
      </c>
      <c r="G1609" s="3">
        <f>B1609/1000*C1609</f>
        <v>4605.9843200000005</v>
      </c>
      <c r="H1609" s="3">
        <f>ABS(C1609-ROUND(C1609,0))</f>
        <v>0.44000000000232831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51928.800000000003</v>
      </c>
      <c r="D1610" s="2">
        <v>0</v>
      </c>
      <c r="E1610" s="2">
        <v>0</v>
      </c>
      <c r="F1610" s="2">
        <v>0</v>
      </c>
      <c r="G1610" s="3">
        <f t="shared" si="70"/>
        <v>1505.9352000000001</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749009.51</v>
      </c>
      <c r="D1611" s="2">
        <v>0</v>
      </c>
      <c r="E1611" s="2">
        <v>0</v>
      </c>
      <c r="F1611" s="2">
        <v>0</v>
      </c>
      <c r="G1611" s="3">
        <f t="shared" si="70"/>
        <v>22470.2853</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6090.92</v>
      </c>
      <c r="D1612" s="2">
        <v>0</v>
      </c>
      <c r="E1612" s="2">
        <v>0</v>
      </c>
      <c r="F1612" s="2">
        <v>0</v>
      </c>
      <c r="G1612" s="3">
        <f t="shared" si="70"/>
        <v>188.81852000000001</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2610493.19</v>
      </c>
      <c r="D1613" s="2">
        <v>0</v>
      </c>
      <c r="E1613" s="2">
        <v>0</v>
      </c>
      <c r="F1613" s="2">
        <v>0</v>
      </c>
      <c r="G1613" s="3">
        <f t="shared" si="70"/>
        <v>83535.782080000004</v>
      </c>
      <c r="H1613" s="3">
        <f t="shared" si="71"/>
        <v>0.18999999994412065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212555.48</v>
      </c>
      <c r="D1614" s="2">
        <v>0</v>
      </c>
      <c r="E1614" s="2">
        <v>0</v>
      </c>
      <c r="F1614" s="2">
        <v>0</v>
      </c>
      <c r="G1614" s="3">
        <f t="shared" si="70"/>
        <v>7014.3308400000005</v>
      </c>
      <c r="H1614" s="3">
        <f t="shared" si="71"/>
        <v>0.48000000001047738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212555.48</v>
      </c>
      <c r="D1618" s="2">
        <v>0</v>
      </c>
      <c r="E1618" s="2">
        <v>0</v>
      </c>
      <c r="F1618" s="2">
        <v>0</v>
      </c>
      <c r="G1618" s="3">
        <f t="shared" si="70"/>
        <v>7864.5527599999996</v>
      </c>
      <c r="H1618" s="3">
        <f t="shared" si="71"/>
        <v>0.48000000001047738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209501.46</v>
      </c>
      <c r="D1620" s="2">
        <v>0</v>
      </c>
      <c r="E1620" s="2">
        <v>0</v>
      </c>
      <c r="F1620" s="2">
        <v>0</v>
      </c>
      <c r="G1620" s="3">
        <f>B1620/1000*C1620</f>
        <v>8170.5569399999995</v>
      </c>
      <c r="H1620" s="3">
        <f>ABS(C1620-ROUND(C1620,0))</f>
        <v>0.45999999999185093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4628587.4299999978</v>
      </c>
      <c r="D1621" s="2">
        <v>0</v>
      </c>
      <c r="E1621" s="2">
        <v>0</v>
      </c>
      <c r="F1621" s="2">
        <v>0</v>
      </c>
      <c r="G1621" s="3">
        <f t="shared" si="70"/>
        <v>185143.49719999993</v>
      </c>
      <c r="H1621" s="3">
        <f t="shared" si="71"/>
        <v>0.42999999783933163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15383.89</v>
      </c>
      <c r="D1622" s="2">
        <v>0</v>
      </c>
      <c r="E1622" s="2">
        <v>0</v>
      </c>
      <c r="F1622" s="2">
        <v>0</v>
      </c>
      <c r="G1622" s="3">
        <f t="shared" si="70"/>
        <v>630.73949000000005</v>
      </c>
      <c r="H1622" s="3">
        <f t="shared" si="71"/>
        <v>0.11000000000058208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1515.8899999999999</v>
      </c>
      <c r="D1628" s="2">
        <v>0</v>
      </c>
      <c r="E1628" s="2">
        <v>0</v>
      </c>
      <c r="F1628" s="2">
        <v>0</v>
      </c>
      <c r="G1628" s="3">
        <f t="shared" si="70"/>
        <v>71.246829999999989</v>
      </c>
      <c r="H1628" s="3">
        <f t="shared" si="71"/>
        <v>0.11000000000012733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260</v>
      </c>
      <c r="D1654" s="2">
        <v>0</v>
      </c>
      <c r="E1654" s="2">
        <v>0</v>
      </c>
      <c r="F1654" s="2">
        <v>0</v>
      </c>
      <c r="G1654" s="3">
        <f t="shared" si="70"/>
        <v>18.98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260</v>
      </c>
      <c r="D1655" s="2">
        <v>0</v>
      </c>
      <c r="E1655" s="2">
        <v>0</v>
      </c>
      <c r="F1655" s="2">
        <v>0</v>
      </c>
      <c r="G1655" s="3">
        <f t="shared" si="70"/>
        <v>19.239999999999998</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1096.08</v>
      </c>
      <c r="D1659" s="2">
        <v>0</v>
      </c>
      <c r="E1659" s="2">
        <v>0</v>
      </c>
      <c r="F1659" s="2">
        <v>0</v>
      </c>
      <c r="G1659" s="3">
        <f t="shared" si="70"/>
        <v>85.494239999999991</v>
      </c>
      <c r="H1659" s="3">
        <f t="shared" si="71"/>
        <v>7.999999999992724E-2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1096.08</v>
      </c>
      <c r="D1660" s="2">
        <v>0</v>
      </c>
      <c r="E1660" s="2">
        <v>0</v>
      </c>
      <c r="F1660" s="2">
        <v>0</v>
      </c>
      <c r="G1660" s="3">
        <f t="shared" si="70"/>
        <v>86.590319999999991</v>
      </c>
      <c r="H1660" s="3">
        <f t="shared" si="71"/>
        <v>7.999999999992724E-2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159.81</v>
      </c>
      <c r="D1664" s="2">
        <v>0</v>
      </c>
      <c r="E1664" s="2">
        <v>0</v>
      </c>
      <c r="F1664" s="2">
        <v>0</v>
      </c>
      <c r="G1664" s="3">
        <f t="shared" si="70"/>
        <v>13.264230000000001</v>
      </c>
      <c r="H1664" s="3">
        <f t="shared" si="71"/>
        <v>0.18999999999999773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159.81</v>
      </c>
      <c r="D1667" s="2">
        <v>0</v>
      </c>
      <c r="E1667" s="2">
        <v>0</v>
      </c>
      <c r="F1667" s="2">
        <v>0</v>
      </c>
      <c r="G1667" s="3">
        <f t="shared" si="70"/>
        <v>13.743659999999998</v>
      </c>
      <c r="H1667" s="3">
        <f t="shared" si="71"/>
        <v>0.18999999999999773</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13868</v>
      </c>
      <c r="D1669" s="2">
        <v>0</v>
      </c>
      <c r="E1669" s="2">
        <v>0</v>
      </c>
      <c r="F1669" s="2">
        <v>0</v>
      </c>
      <c r="G1669" s="3">
        <f t="shared" si="70"/>
        <v>1220.384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13868</v>
      </c>
      <c r="D1673" s="2">
        <v>0</v>
      </c>
      <c r="E1673" s="2">
        <v>0</v>
      </c>
      <c r="F1673" s="2">
        <v>0</v>
      </c>
      <c r="G1673" s="3">
        <f t="shared" si="70"/>
        <v>1275.856</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4613203.54</v>
      </c>
      <c r="D1681" s="2">
        <v>0</v>
      </c>
      <c r="E1681" s="2">
        <v>0</v>
      </c>
      <c r="F1681" s="2">
        <v>0</v>
      </c>
      <c r="G1681" s="3">
        <f t="shared" si="70"/>
        <v>461320.35400000005</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6054.08</v>
      </c>
      <c r="D1682" s="2">
        <v>0</v>
      </c>
      <c r="E1682" s="2">
        <v>0</v>
      </c>
      <c r="F1682" s="2">
        <v>0</v>
      </c>
      <c r="G1682" s="3">
        <f t="shared" si="70"/>
        <v>611.46208000000001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479802.16</v>
      </c>
      <c r="D1683" s="2">
        <v>0</v>
      </c>
      <c r="E1683" s="2">
        <v>0</v>
      </c>
      <c r="F1683" s="2">
        <v>0</v>
      </c>
      <c r="G1683" s="3">
        <f t="shared" si="70"/>
        <v>48939.820319999992</v>
      </c>
      <c r="H1683" s="3">
        <f t="shared" si="7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332006.84999999998</v>
      </c>
      <c r="D1684" s="2">
        <v>0</v>
      </c>
      <c r="E1684" s="2">
        <v>0</v>
      </c>
      <c r="F1684" s="2">
        <v>0</v>
      </c>
      <c r="G1684" s="3">
        <f t="shared" si="70"/>
        <v>34196.705549999999</v>
      </c>
      <c r="H1684" s="3">
        <f t="shared" si="71"/>
        <v>0.15000000002328306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3776469.85</v>
      </c>
      <c r="D1685" s="2">
        <v>0</v>
      </c>
      <c r="E1685" s="2">
        <v>0</v>
      </c>
      <c r="F1685" s="2">
        <v>0</v>
      </c>
      <c r="G1685" s="3">
        <f>B1685/1000*C1685</f>
        <v>392752.86440000002</v>
      </c>
      <c r="H1685" s="3">
        <f>ABS(C1685-ROUND(C1685,0))</f>
        <v>0.14999999990686774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18870.599999999999</v>
      </c>
      <c r="D1686" s="14">
        <v>0</v>
      </c>
      <c r="E1686" s="14">
        <v>0</v>
      </c>
      <c r="F1686" s="14">
        <v>0</v>
      </c>
      <c r="G1686" s="15">
        <f t="shared" si="70"/>
        <v>1981.4129999999998</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27046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5909036.7200000016</v>
      </c>
      <c r="I17" s="275">
        <f>'PR-RAS'!E6</f>
        <v>6730176.7600000016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4833893.3600000003</v>
      </c>
      <c r="I18" s="275">
        <f>'PR-RAS'!E152</f>
        <v>5702105.540000001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94542.170000000362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125110.47999999963</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15399323.34</v>
      </c>
      <c r="I22" s="275">
        <f>BILANCA!E7</f>
        <v>17247470.689999998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862152.2100000002</v>
      </c>
      <c r="I23" s="275">
        <f>BILANCA!E69</f>
        <v>1219714.1299999999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5148957.21</v>
      </c>
      <c r="I24" s="275">
        <f>BILANCA!E177</f>
        <v>4628587.43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11112518.34</v>
      </c>
      <c r="I25" s="275">
        <f>BILANCA!E251</f>
        <v>13838597.389999999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948939.42</v>
      </c>
      <c r="I27" s="275">
        <f>'RAS-funkcijski'!E5</f>
        <v>1091982.69</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6725.04</v>
      </c>
      <c r="I28" s="275">
        <f>'RAS-funkcijski'!E35</f>
        <v>6690.84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2275076.65</v>
      </c>
      <c r="I30" s="275">
        <f>'RAS-funkcijski'!E114</f>
        <v>3633848.13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6194379.8099999996</v>
      </c>
      <c r="I31" s="275">
        <f>'RAS-funkcijski'!E141</f>
        <v>8250684.8400000008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9236.7900000000009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3278.33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3008957.21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4628587.4299999978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15383.89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4613203.54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5909036.7200000016</v>
      </c>
      <c r="E6" s="60">
        <f>E7+E43+E49+E82+E106+E125+E134+E140</f>
        <v>6730176.7600000016</v>
      </c>
      <c r="F6" s="45">
        <f t="shared" ref="F6:F132" si="0">IF(D6&lt;&gt;0,IF(E6/D6&gt;=100,"&gt;&gt;100",E6/D6*100),"-")</f>
        <v>113.89634349742204</v>
      </c>
    </row>
    <row r="7" spans="1:24" ht="12.75" customHeight="1" x14ac:dyDescent="0.2">
      <c r="A7" s="63">
        <v>61</v>
      </c>
      <c r="B7" s="220" t="s">
        <v>17</v>
      </c>
      <c r="C7" s="247" t="s">
        <v>18</v>
      </c>
      <c r="D7" s="60">
        <f>D8+D17+D23+D29+D36+D39</f>
        <v>3732528.1000000006</v>
      </c>
      <c r="E7" s="60">
        <f>E8+E17+E23+E29+E36+E39</f>
        <v>4585635.0200000005</v>
      </c>
      <c r="F7" s="45">
        <f t="shared" si="0"/>
        <v>122.85600796950462</v>
      </c>
    </row>
    <row r="8" spans="1:24" ht="12.75" customHeight="1" x14ac:dyDescent="0.2">
      <c r="A8" s="63">
        <v>611</v>
      </c>
      <c r="B8" s="220" t="s">
        <v>19</v>
      </c>
      <c r="C8" s="247" t="s">
        <v>20</v>
      </c>
      <c r="D8" s="60">
        <f>SUM(D9:D14)-D15-D16</f>
        <v>3466284.24</v>
      </c>
      <c r="E8" s="60">
        <f>SUM(E9:E14)-E15-E16</f>
        <v>4310333.4000000004</v>
      </c>
      <c r="F8" s="45">
        <f t="shared" si="0"/>
        <v>124.35025813116816</v>
      </c>
    </row>
    <row r="9" spans="1:24" ht="12.75" customHeight="1" x14ac:dyDescent="0.2">
      <c r="A9" s="63">
        <v>6111</v>
      </c>
      <c r="B9" s="65" t="s">
        <v>21</v>
      </c>
      <c r="C9" s="247" t="s">
        <v>22</v>
      </c>
      <c r="D9" s="194">
        <v>3527915.49</v>
      </c>
      <c r="E9" s="194">
        <v>4304671.22</v>
      </c>
      <c r="F9" s="45">
        <f t="shared" si="0"/>
        <v>122.01741317788763</v>
      </c>
    </row>
    <row r="10" spans="1:24" ht="12.75" customHeight="1" x14ac:dyDescent="0.2">
      <c r="A10" s="63">
        <v>6112</v>
      </c>
      <c r="B10" s="65" t="s">
        <v>23</v>
      </c>
      <c r="C10" s="247" t="s">
        <v>24</v>
      </c>
      <c r="D10" s="194">
        <v>167699.06</v>
      </c>
      <c r="E10" s="194">
        <v>216925.26</v>
      </c>
      <c r="F10" s="45">
        <f t="shared" si="0"/>
        <v>129.35389142908733</v>
      </c>
    </row>
    <row r="11" spans="1:24" ht="12.75" customHeight="1" x14ac:dyDescent="0.2">
      <c r="A11" s="63">
        <v>6113</v>
      </c>
      <c r="B11" s="65" t="s">
        <v>25</v>
      </c>
      <c r="C11" s="247" t="s">
        <v>26</v>
      </c>
      <c r="D11" s="194">
        <v>238987.36</v>
      </c>
      <c r="E11" s="194">
        <v>299415.61</v>
      </c>
      <c r="F11" s="45">
        <f t="shared" si="0"/>
        <v>125.28512386596513</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71965.119999999995</v>
      </c>
      <c r="E13" s="194">
        <v>98273.04</v>
      </c>
      <c r="F13" s="45">
        <f t="shared" si="0"/>
        <v>136.55648736499015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540282.79</v>
      </c>
      <c r="E15" s="194">
        <v>608951.73</v>
      </c>
      <c r="F15" s="45">
        <f t="shared" si="0"/>
        <v>112.70981442884751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249677.06</v>
      </c>
      <c r="E23" s="60">
        <f t="shared" si="2"/>
        <v>258300.65</v>
      </c>
      <c r="F23" s="45">
        <f t="shared" si="0"/>
        <v>103.45389760677253</v>
      </c>
    </row>
    <row r="24" spans="1:6" ht="12.75" customHeight="1" x14ac:dyDescent="0.2">
      <c r="A24" s="63">
        <v>6131</v>
      </c>
      <c r="B24" s="65" t="s">
        <v>51</v>
      </c>
      <c r="C24" s="247" t="s">
        <v>52</v>
      </c>
      <c r="D24" s="194">
        <v>1884.73</v>
      </c>
      <c r="E24" s="194">
        <v>1714.22</v>
      </c>
      <c r="F24" s="45">
        <f t="shared" si="0"/>
        <v>90.953080812636287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247792.33</v>
      </c>
      <c r="E27" s="194">
        <v>256586.43</v>
      </c>
      <c r="F27" s="45">
        <f t="shared" si="0"/>
        <v>103.54897990587521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16508.93</v>
      </c>
      <c r="E29" s="60">
        <f>SUM(E30:E35)</f>
        <v>17000.97</v>
      </c>
      <c r="F29" s="45">
        <f t="shared" si="0"/>
        <v>102.98044755171898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16442.57</v>
      </c>
      <c r="E31" s="194">
        <v>17000.97</v>
      </c>
      <c r="F31" s="45">
        <f t="shared" si="0"/>
        <v>103.39606278093999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66.36</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57.87</v>
      </c>
      <c r="E39" s="60">
        <f t="shared" si="4"/>
        <v>0</v>
      </c>
      <c r="F39" s="45">
        <f t="shared" si="0"/>
        <v>0</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57.87</v>
      </c>
      <c r="E42" s="194">
        <v>0</v>
      </c>
      <c r="F42" s="45">
        <f t="shared" si="0"/>
        <v>0</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1311219.54</v>
      </c>
      <c r="E49" s="60">
        <f>E50+E53+E58+E61+E64+E68+E71+E74+E77</f>
        <v>1098815.6800000002</v>
      </c>
      <c r="F49" s="45">
        <f t="shared" si="0"/>
        <v>83.801045246778443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507956.25</v>
      </c>
      <c r="E58" s="60">
        <f t="shared" si="9"/>
        <v>401709</v>
      </c>
      <c r="F58" s="45">
        <f t="shared" si="0"/>
        <v>79.083385626222736</v>
      </c>
    </row>
    <row r="59" spans="1:6" ht="24" x14ac:dyDescent="0.2">
      <c r="A59" s="63">
        <v>6331</v>
      </c>
      <c r="B59" s="65" t="s">
        <v>121</v>
      </c>
      <c r="C59" s="247" t="s">
        <v>122</v>
      </c>
      <c r="D59" s="194">
        <v>351450.66</v>
      </c>
      <c r="E59" s="194">
        <v>117929.93</v>
      </c>
      <c r="F59" s="45">
        <f t="shared" si="0"/>
        <v>33.555188088137321</v>
      </c>
    </row>
    <row r="60" spans="1:6" ht="24" x14ac:dyDescent="0.2">
      <c r="A60" s="63">
        <v>6332</v>
      </c>
      <c r="B60" s="65" t="s">
        <v>123</v>
      </c>
      <c r="C60" s="247" t="s">
        <v>124</v>
      </c>
      <c r="D60" s="194">
        <v>156505.59</v>
      </c>
      <c r="E60" s="194">
        <v>283779.07</v>
      </c>
      <c r="F60" s="45">
        <f t="shared" si="0"/>
        <v>181.32200261984252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324595.88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324595.88</v>
      </c>
      <c r="F67" s="71" t="str">
        <f t="shared" si="0"/>
        <v>-</v>
      </c>
    </row>
    <row r="68" spans="1:6" ht="24" x14ac:dyDescent="0.2">
      <c r="A68" s="63" t="s">
        <v>139</v>
      </c>
      <c r="B68" s="183" t="s">
        <v>140</v>
      </c>
      <c r="C68" s="247" t="s">
        <v>139</v>
      </c>
      <c r="D68" s="60">
        <f t="shared" ref="D68:E68" si="11">SUM(D69:D70)</f>
        <v>20283.13</v>
      </c>
      <c r="E68" s="60">
        <f t="shared" si="11"/>
        <v>23187.88</v>
      </c>
      <c r="F68" s="45">
        <f t="shared" si="0"/>
        <v>114.32101455741793</v>
      </c>
    </row>
    <row r="69" spans="1:6" ht="12.75" customHeight="1" x14ac:dyDescent="0.2">
      <c r="A69" s="63" t="s">
        <v>141</v>
      </c>
      <c r="B69" s="64" t="s">
        <v>142</v>
      </c>
      <c r="C69" s="247" t="s">
        <v>141</v>
      </c>
      <c r="D69" s="194">
        <v>6505.13</v>
      </c>
      <c r="E69" s="194">
        <v>7921.88</v>
      </c>
      <c r="F69" s="45">
        <f t="shared" si="0"/>
        <v>121.77896521668283</v>
      </c>
    </row>
    <row r="70" spans="1:6" ht="24" x14ac:dyDescent="0.2">
      <c r="A70" s="63" t="s">
        <v>143</v>
      </c>
      <c r="B70" s="64" t="s">
        <v>144</v>
      </c>
      <c r="C70" s="247" t="s">
        <v>143</v>
      </c>
      <c r="D70" s="194">
        <v>13778</v>
      </c>
      <c r="E70" s="194">
        <v>15266</v>
      </c>
      <c r="F70" s="45">
        <f t="shared" si="0"/>
        <v>110.79982580926114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782980.16</v>
      </c>
      <c r="E74" s="60">
        <f t="shared" si="13"/>
        <v>349322.92000000004</v>
      </c>
      <c r="F74" s="45">
        <f t="shared" si="0"/>
        <v>44.614530207253281</v>
      </c>
    </row>
    <row r="75" spans="1:6" ht="12.75" customHeight="1" x14ac:dyDescent="0.2">
      <c r="A75" s="63" t="s">
        <v>153</v>
      </c>
      <c r="B75" s="65" t="s">
        <v>154</v>
      </c>
      <c r="C75" s="247" t="s">
        <v>153</v>
      </c>
      <c r="D75" s="194">
        <v>0</v>
      </c>
      <c r="E75" s="194">
        <v>9846.4</v>
      </c>
      <c r="F75" s="45" t="str">
        <f t="shared" si="0"/>
        <v>-</v>
      </c>
    </row>
    <row r="76" spans="1:6" ht="12.75" customHeight="1" x14ac:dyDescent="0.2">
      <c r="A76" s="63" t="s">
        <v>155</v>
      </c>
      <c r="B76" s="65" t="s">
        <v>156</v>
      </c>
      <c r="C76" s="247" t="s">
        <v>155</v>
      </c>
      <c r="D76" s="194">
        <v>782980.16</v>
      </c>
      <c r="E76" s="194">
        <v>339476.52</v>
      </c>
      <c r="F76" s="45">
        <f t="shared" si="0"/>
        <v>43.356975992852739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91805.400000000009</v>
      </c>
      <c r="E82" s="60">
        <f t="shared" si="15"/>
        <v>97332.53</v>
      </c>
      <c r="F82" s="45">
        <f t="shared" si="0"/>
        <v>106.02048463380149</v>
      </c>
    </row>
    <row r="83" spans="1:6" ht="12.75" customHeight="1" x14ac:dyDescent="0.2">
      <c r="A83" s="63">
        <v>641</v>
      </c>
      <c r="B83" s="64" t="s">
        <v>169</v>
      </c>
      <c r="C83" s="247" t="s">
        <v>170</v>
      </c>
      <c r="D83" s="60">
        <f t="shared" ref="D83:E83" si="16">SUM(D84:D90)</f>
        <v>933.09</v>
      </c>
      <c r="E83" s="60">
        <f t="shared" si="16"/>
        <v>1349.39</v>
      </c>
      <c r="F83" s="45">
        <f t="shared" si="0"/>
        <v>144.61520324941861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32.83</v>
      </c>
      <c r="E85" s="194">
        <v>2</v>
      </c>
      <c r="F85" s="45">
        <f t="shared" si="0"/>
        <v>6.091989034419738</v>
      </c>
    </row>
    <row r="86" spans="1:6" ht="12.75" customHeight="1" x14ac:dyDescent="0.2">
      <c r="A86" s="63">
        <v>6414</v>
      </c>
      <c r="B86" s="64" t="s">
        <v>175</v>
      </c>
      <c r="C86" s="247" t="s">
        <v>176</v>
      </c>
      <c r="D86" s="194">
        <v>900.26</v>
      </c>
      <c r="E86" s="194">
        <v>1347.39</v>
      </c>
      <c r="F86" s="45">
        <f t="shared" si="0"/>
        <v>149.66676293515209</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90872.310000000012</v>
      </c>
      <c r="E91" s="60">
        <f t="shared" si="17"/>
        <v>95983.14</v>
      </c>
      <c r="F91" s="45">
        <f t="shared" si="0"/>
        <v>105.62418849042132</v>
      </c>
    </row>
    <row r="92" spans="1:6" ht="12.75" customHeight="1" x14ac:dyDescent="0.2">
      <c r="A92" s="63">
        <v>6421</v>
      </c>
      <c r="B92" s="64" t="s">
        <v>187</v>
      </c>
      <c r="C92" s="247" t="s">
        <v>188</v>
      </c>
      <c r="D92" s="194">
        <v>2100</v>
      </c>
      <c r="E92" s="194">
        <v>2100</v>
      </c>
      <c r="F92" s="45">
        <f t="shared" si="0"/>
        <v>100</v>
      </c>
    </row>
    <row r="93" spans="1:6" ht="12.75" customHeight="1" x14ac:dyDescent="0.2">
      <c r="A93" s="63">
        <v>6422</v>
      </c>
      <c r="B93" s="64" t="s">
        <v>189</v>
      </c>
      <c r="C93" s="247" t="s">
        <v>190</v>
      </c>
      <c r="D93" s="194">
        <v>19254.099999999999</v>
      </c>
      <c r="E93" s="194">
        <v>21206.07</v>
      </c>
      <c r="F93" s="45">
        <f t="shared" si="0"/>
        <v>110.13794464555602</v>
      </c>
    </row>
    <row r="94" spans="1:6" ht="12.75" customHeight="1" x14ac:dyDescent="0.2">
      <c r="A94" s="63">
        <v>6423</v>
      </c>
      <c r="B94" s="64" t="s">
        <v>191</v>
      </c>
      <c r="C94" s="247" t="s">
        <v>192</v>
      </c>
      <c r="D94" s="194">
        <v>67606.94</v>
      </c>
      <c r="E94" s="194">
        <v>71917.31</v>
      </c>
      <c r="F94" s="45">
        <f t="shared" si="0"/>
        <v>106.37563244246817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1911.27</v>
      </c>
      <c r="E97" s="194">
        <v>759.76</v>
      </c>
      <c r="F97" s="45">
        <f t="shared" si="0"/>
        <v>39.75157879315848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662453.25</v>
      </c>
      <c r="E106" s="60">
        <f>E107+E112+E120+E124</f>
        <v>700952.03</v>
      </c>
      <c r="F106" s="45">
        <f t="shared" si="0"/>
        <v>105.81154670159745</v>
      </c>
    </row>
    <row r="107" spans="1:6" ht="12.75" customHeight="1" x14ac:dyDescent="0.2">
      <c r="A107" s="63">
        <v>651</v>
      </c>
      <c r="B107" s="64" t="s">
        <v>217</v>
      </c>
      <c r="C107" s="247" t="s">
        <v>218</v>
      </c>
      <c r="D107" s="60">
        <f t="shared" ref="D107:E107" si="19">SUM(D108:D111)</f>
        <v>74.69</v>
      </c>
      <c r="E107" s="60">
        <f t="shared" si="19"/>
        <v>67.81</v>
      </c>
      <c r="F107" s="45">
        <f t="shared" si="0"/>
        <v>90.788592850448524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74.69</v>
      </c>
      <c r="E110" s="194">
        <v>67.81</v>
      </c>
      <c r="F110" s="45">
        <f t="shared" si="0"/>
        <v>90.788592850448524</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372031.21</v>
      </c>
      <c r="E112" s="60">
        <f t="shared" si="20"/>
        <v>379801.42</v>
      </c>
      <c r="F112" s="45">
        <f t="shared" si="0"/>
        <v>102.08859090074726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9684.39</v>
      </c>
      <c r="E114" s="194">
        <v>213.6</v>
      </c>
      <c r="F114" s="45">
        <f t="shared" si="0"/>
        <v>2.2056112981819198</v>
      </c>
    </row>
    <row r="115" spans="1:6" ht="12.75" customHeight="1" x14ac:dyDescent="0.2">
      <c r="A115" s="63">
        <v>6524</v>
      </c>
      <c r="B115" s="64" t="s">
        <v>233</v>
      </c>
      <c r="C115" s="247" t="s">
        <v>234</v>
      </c>
      <c r="D115" s="194">
        <v>9472.18</v>
      </c>
      <c r="E115" s="194">
        <v>6089.03</v>
      </c>
      <c r="F115" s="45">
        <f t="shared" si="0"/>
        <v>64.283301204157851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352874.64</v>
      </c>
      <c r="E117" s="194">
        <v>373498.79</v>
      </c>
      <c r="F117" s="45">
        <f t="shared" si="0"/>
        <v>105.84461099273102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290347.34999999998</v>
      </c>
      <c r="E120" s="60">
        <f t="shared" si="21"/>
        <v>321082.80000000005</v>
      </c>
      <c r="F120" s="45">
        <f t="shared" si="0"/>
        <v>110.58575185893727</v>
      </c>
    </row>
    <row r="121" spans="1:6" ht="12.75" customHeight="1" x14ac:dyDescent="0.2">
      <c r="A121" s="63">
        <v>6531</v>
      </c>
      <c r="B121" s="64" t="s">
        <v>245</v>
      </c>
      <c r="C121" s="247" t="s">
        <v>246</v>
      </c>
      <c r="D121" s="194">
        <v>91441.93</v>
      </c>
      <c r="E121" s="194">
        <v>88198.07</v>
      </c>
      <c r="F121" s="45">
        <f t="shared" si="0"/>
        <v>96.452546441222324</v>
      </c>
    </row>
    <row r="122" spans="1:6" ht="12.75" customHeight="1" x14ac:dyDescent="0.2">
      <c r="A122" s="63">
        <v>6532</v>
      </c>
      <c r="B122" s="64" t="s">
        <v>247</v>
      </c>
      <c r="C122" s="247" t="s">
        <v>248</v>
      </c>
      <c r="D122" s="194">
        <v>198905.42</v>
      </c>
      <c r="E122" s="194">
        <v>232884.73</v>
      </c>
      <c r="F122" s="45">
        <f t="shared" si="0"/>
        <v>117.0831493681771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110670.61</v>
      </c>
      <c r="E125" s="60">
        <f t="shared" si="22"/>
        <v>246365.43000000002</v>
      </c>
      <c r="F125" s="45">
        <f t="shared" si="0"/>
        <v>222.61143224926653</v>
      </c>
    </row>
    <row r="126" spans="1:6" ht="12.75" customHeight="1" x14ac:dyDescent="0.2">
      <c r="A126" s="63">
        <v>661</v>
      </c>
      <c r="B126" s="65" t="s">
        <v>255</v>
      </c>
      <c r="C126" s="247" t="s">
        <v>256</v>
      </c>
      <c r="D126" s="60">
        <f t="shared" ref="D126:E126" si="23">SUM(D127:D128)</f>
        <v>110417.61</v>
      </c>
      <c r="E126" s="60">
        <f t="shared" si="23"/>
        <v>241063.01</v>
      </c>
      <c r="F126" s="45">
        <f t="shared" si="0"/>
        <v>218.31935141505053</v>
      </c>
    </row>
    <row r="127" spans="1:6" ht="12.75" customHeight="1" x14ac:dyDescent="0.2">
      <c r="A127" s="63">
        <v>6614</v>
      </c>
      <c r="B127" s="65" t="s">
        <v>257</v>
      </c>
      <c r="C127" s="247" t="s">
        <v>258</v>
      </c>
      <c r="D127" s="194">
        <v>3412.83</v>
      </c>
      <c r="E127" s="194">
        <v>15013.72</v>
      </c>
      <c r="F127" s="45">
        <f t="shared" si="0"/>
        <v>439.91994913312408</v>
      </c>
    </row>
    <row r="128" spans="1:6" ht="12.75" customHeight="1" x14ac:dyDescent="0.2">
      <c r="A128" s="63">
        <v>6615</v>
      </c>
      <c r="B128" s="65" t="s">
        <v>259</v>
      </c>
      <c r="C128" s="247" t="s">
        <v>260</v>
      </c>
      <c r="D128" s="194">
        <v>107004.78</v>
      </c>
      <c r="E128" s="194">
        <v>226049.29</v>
      </c>
      <c r="F128" s="45">
        <f t="shared" si="0"/>
        <v>211.25158147140718</v>
      </c>
    </row>
    <row r="129" spans="1:6" ht="36" x14ac:dyDescent="0.2">
      <c r="A129" s="63">
        <v>663</v>
      </c>
      <c r="B129" s="182" t="s">
        <v>261</v>
      </c>
      <c r="C129" s="247" t="s">
        <v>262</v>
      </c>
      <c r="D129" s="60">
        <f t="shared" ref="D129:E129" si="24">SUM(D130:D133)</f>
        <v>253</v>
      </c>
      <c r="E129" s="60">
        <f t="shared" si="24"/>
        <v>5302.42</v>
      </c>
      <c r="F129" s="45">
        <f t="shared" si="0"/>
        <v>2095.8181818181815</v>
      </c>
    </row>
    <row r="130" spans="1:6" ht="12.75" customHeight="1" x14ac:dyDescent="0.2">
      <c r="A130" s="63">
        <v>6631</v>
      </c>
      <c r="B130" s="65" t="s">
        <v>263</v>
      </c>
      <c r="C130" s="247" t="s">
        <v>264</v>
      </c>
      <c r="D130" s="194">
        <v>0</v>
      </c>
      <c r="E130" s="194">
        <v>5098.42</v>
      </c>
      <c r="F130" s="45" t="str">
        <f t="shared" si="0"/>
        <v>-</v>
      </c>
    </row>
    <row r="131" spans="1:6" ht="12.75" customHeight="1" x14ac:dyDescent="0.2">
      <c r="A131" s="63">
        <v>6632</v>
      </c>
      <c r="B131" s="182" t="s">
        <v>265</v>
      </c>
      <c r="C131" s="247" t="s">
        <v>266</v>
      </c>
      <c r="D131" s="194">
        <v>253</v>
      </c>
      <c r="E131" s="194">
        <v>204</v>
      </c>
      <c r="F131" s="45">
        <f t="shared" si="0"/>
        <v>80.632411067193672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359.82</v>
      </c>
      <c r="E140" s="60">
        <f t="shared" si="28"/>
        <v>1076.07</v>
      </c>
      <c r="F140" s="45">
        <f t="shared" si="26"/>
        <v>299.05786226446554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359.82</v>
      </c>
      <c r="E151" s="194">
        <v>1076.07</v>
      </c>
      <c r="F151" s="45">
        <f t="shared" si="26"/>
        <v>299.05786226446554</v>
      </c>
    </row>
    <row r="152" spans="1:6" ht="12.75" customHeight="1" x14ac:dyDescent="0.2">
      <c r="A152" s="63">
        <v>3</v>
      </c>
      <c r="B152" s="64" t="s">
        <v>307</v>
      </c>
      <c r="C152" s="247" t="s">
        <v>13</v>
      </c>
      <c r="D152" s="60">
        <f>D153+D164+D202+D221+D230+D262+D273</f>
        <v>4833893.3600000003</v>
      </c>
      <c r="E152" s="60">
        <f>E153+E164+E202+E221+E230+E262+E273</f>
        <v>5702105.540000001</v>
      </c>
      <c r="F152" s="45">
        <f t="shared" si="26"/>
        <v>117.96092953113886</v>
      </c>
    </row>
    <row r="153" spans="1:6" ht="12.75" customHeight="1" x14ac:dyDescent="0.2">
      <c r="A153" s="63">
        <v>31</v>
      </c>
      <c r="B153" s="64" t="s">
        <v>308</v>
      </c>
      <c r="C153" s="247" t="s">
        <v>309</v>
      </c>
      <c r="D153" s="60">
        <f t="shared" ref="D153:E153" si="30">D154+D159+D160</f>
        <v>1183644.1200000001</v>
      </c>
      <c r="E153" s="60">
        <f t="shared" si="30"/>
        <v>1666206.23</v>
      </c>
      <c r="F153" s="45">
        <f t="shared" si="26"/>
        <v>140.76918913769453</v>
      </c>
    </row>
    <row r="154" spans="1:6" ht="12.75" customHeight="1" x14ac:dyDescent="0.2">
      <c r="A154" s="63">
        <v>311</v>
      </c>
      <c r="B154" s="64" t="s">
        <v>310</v>
      </c>
      <c r="C154" s="247" t="s">
        <v>311</v>
      </c>
      <c r="D154" s="60">
        <f t="shared" ref="D154:E154" si="31">SUM(D155:D158)</f>
        <v>895654.83</v>
      </c>
      <c r="E154" s="60">
        <f t="shared" si="31"/>
        <v>1350248.1</v>
      </c>
      <c r="F154" s="45">
        <f t="shared" si="26"/>
        <v>150.75540875495531</v>
      </c>
    </row>
    <row r="155" spans="1:6" ht="12.75" customHeight="1" x14ac:dyDescent="0.2">
      <c r="A155" s="63">
        <v>3111</v>
      </c>
      <c r="B155" s="64" t="s">
        <v>312</v>
      </c>
      <c r="C155" s="247" t="s">
        <v>313</v>
      </c>
      <c r="D155" s="194">
        <v>895654.83</v>
      </c>
      <c r="E155" s="194">
        <v>1350248.1</v>
      </c>
      <c r="F155" s="45">
        <f t="shared" si="26"/>
        <v>150.75540875495531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150983.19</v>
      </c>
      <c r="E159" s="194">
        <v>110783.43</v>
      </c>
      <c r="F159" s="45">
        <f t="shared" si="26"/>
        <v>73.37467833339592</v>
      </c>
    </row>
    <row r="160" spans="1:6" ht="12.75" customHeight="1" x14ac:dyDescent="0.2">
      <c r="A160" s="63">
        <v>313</v>
      </c>
      <c r="B160" s="65" t="s">
        <v>322</v>
      </c>
      <c r="C160" s="247" t="s">
        <v>323</v>
      </c>
      <c r="D160" s="60">
        <f t="shared" ref="D160:E160" si="32">SUM(D161:D163)</f>
        <v>137006.1</v>
      </c>
      <c r="E160" s="60">
        <f t="shared" si="32"/>
        <v>205174.7</v>
      </c>
      <c r="F160" s="45">
        <f t="shared" si="26"/>
        <v>149.75588678168344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137006.1</v>
      </c>
      <c r="E162" s="194">
        <v>205174.7</v>
      </c>
      <c r="F162" s="45">
        <f t="shared" si="26"/>
        <v>149.75588678168344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2433634.5900000003</v>
      </c>
      <c r="E164" s="60">
        <f>E165+E170+E178+E188+E189+E194</f>
        <v>2855277.1000000006</v>
      </c>
      <c r="F164" s="45">
        <f t="shared" si="26"/>
        <v>117.32562939944077</v>
      </c>
    </row>
    <row r="165" spans="1:6" ht="12.75" customHeight="1" x14ac:dyDescent="0.2">
      <c r="A165" s="63">
        <v>321</v>
      </c>
      <c r="B165" s="64" t="s">
        <v>332</v>
      </c>
      <c r="C165" s="247" t="s">
        <v>333</v>
      </c>
      <c r="D165" s="60">
        <f t="shared" ref="D165:E165" si="33">SUM(D166:D169)</f>
        <v>56947.420000000006</v>
      </c>
      <c r="E165" s="60">
        <f t="shared" si="33"/>
        <v>59740.639999999992</v>
      </c>
      <c r="F165" s="45">
        <f t="shared" si="26"/>
        <v>104.90491052974829</v>
      </c>
    </row>
    <row r="166" spans="1:6" ht="12.75" customHeight="1" x14ac:dyDescent="0.2">
      <c r="A166" s="63">
        <v>3211</v>
      </c>
      <c r="B166" s="64" t="s">
        <v>334</v>
      </c>
      <c r="C166" s="247" t="s">
        <v>335</v>
      </c>
      <c r="D166" s="194">
        <v>3428.98</v>
      </c>
      <c r="E166" s="194">
        <v>13218.1</v>
      </c>
      <c r="F166" s="45">
        <f t="shared" si="26"/>
        <v>385.48198006404238</v>
      </c>
    </row>
    <row r="167" spans="1:6" ht="12.75" customHeight="1" x14ac:dyDescent="0.2">
      <c r="A167" s="63">
        <v>3212</v>
      </c>
      <c r="B167" s="64" t="s">
        <v>336</v>
      </c>
      <c r="C167" s="247" t="s">
        <v>337</v>
      </c>
      <c r="D167" s="194">
        <v>39534.910000000003</v>
      </c>
      <c r="E167" s="194">
        <v>40872.449999999997</v>
      </c>
      <c r="F167" s="45">
        <f t="shared" si="26"/>
        <v>103.38318716294029</v>
      </c>
    </row>
    <row r="168" spans="1:6" ht="12.75" customHeight="1" x14ac:dyDescent="0.2">
      <c r="A168" s="63">
        <v>3213</v>
      </c>
      <c r="B168" s="64" t="s">
        <v>338</v>
      </c>
      <c r="C168" s="247" t="s">
        <v>339</v>
      </c>
      <c r="D168" s="194">
        <v>13314.53</v>
      </c>
      <c r="E168" s="194">
        <v>4322.24</v>
      </c>
      <c r="F168" s="45">
        <f t="shared" si="26"/>
        <v>32.462580353944148</v>
      </c>
    </row>
    <row r="169" spans="1:6" ht="12.75" customHeight="1" x14ac:dyDescent="0.2">
      <c r="A169" s="63">
        <v>3214</v>
      </c>
      <c r="B169" s="64" t="s">
        <v>340</v>
      </c>
      <c r="C169" s="247" t="s">
        <v>341</v>
      </c>
      <c r="D169" s="194">
        <v>669</v>
      </c>
      <c r="E169" s="194">
        <v>1327.85</v>
      </c>
      <c r="F169" s="45">
        <f t="shared" si="26"/>
        <v>198.48281016442451</v>
      </c>
    </row>
    <row r="170" spans="1:6" ht="12.75" customHeight="1" x14ac:dyDescent="0.2">
      <c r="A170" s="63">
        <v>322</v>
      </c>
      <c r="B170" s="64" t="s">
        <v>342</v>
      </c>
      <c r="C170" s="247" t="s">
        <v>343</v>
      </c>
      <c r="D170" s="60">
        <f t="shared" ref="D170:E170" si="34">SUM(D171:D177)</f>
        <v>218563.92</v>
      </c>
      <c r="E170" s="60">
        <f t="shared" si="34"/>
        <v>281307.48</v>
      </c>
      <c r="F170" s="45">
        <f t="shared" si="26"/>
        <v>128.7071900979814</v>
      </c>
    </row>
    <row r="171" spans="1:6" ht="12.75" customHeight="1" x14ac:dyDescent="0.2">
      <c r="A171" s="63">
        <v>3221</v>
      </c>
      <c r="B171" s="64" t="s">
        <v>344</v>
      </c>
      <c r="C171" s="247" t="s">
        <v>345</v>
      </c>
      <c r="D171" s="194">
        <v>34823.199999999997</v>
      </c>
      <c r="E171" s="194">
        <v>53705.36</v>
      </c>
      <c r="F171" s="45">
        <f t="shared" si="26"/>
        <v>154.22293183854444</v>
      </c>
    </row>
    <row r="172" spans="1:6" ht="12.75" customHeight="1" x14ac:dyDescent="0.2">
      <c r="A172" s="63">
        <v>3222</v>
      </c>
      <c r="B172" s="64" t="s">
        <v>346</v>
      </c>
      <c r="C172" s="247" t="s">
        <v>347</v>
      </c>
      <c r="D172" s="194">
        <v>78458.3</v>
      </c>
      <c r="E172" s="194">
        <v>85318.33</v>
      </c>
      <c r="F172" s="45">
        <f t="shared" si="26"/>
        <v>108.74353637537394</v>
      </c>
    </row>
    <row r="173" spans="1:6" ht="12.75" customHeight="1" x14ac:dyDescent="0.2">
      <c r="A173" s="63">
        <v>3223</v>
      </c>
      <c r="B173" s="65" t="s">
        <v>348</v>
      </c>
      <c r="C173" s="247" t="s">
        <v>349</v>
      </c>
      <c r="D173" s="194">
        <v>82367.09</v>
      </c>
      <c r="E173" s="194">
        <v>86197.83</v>
      </c>
      <c r="F173" s="45">
        <f t="shared" si="26"/>
        <v>104.6508138141095</v>
      </c>
    </row>
    <row r="174" spans="1:6" ht="12.75" customHeight="1" x14ac:dyDescent="0.2">
      <c r="A174" s="63">
        <v>3224</v>
      </c>
      <c r="B174" s="65" t="s">
        <v>350</v>
      </c>
      <c r="C174" s="247" t="s">
        <v>351</v>
      </c>
      <c r="D174" s="194">
        <v>10125.27</v>
      </c>
      <c r="E174" s="194">
        <v>3735.28</v>
      </c>
      <c r="F174" s="45">
        <f t="shared" si="26"/>
        <v>36.89067056977246</v>
      </c>
    </row>
    <row r="175" spans="1:6" ht="12.75" customHeight="1" x14ac:dyDescent="0.2">
      <c r="A175" s="63">
        <v>3225</v>
      </c>
      <c r="B175" s="65" t="s">
        <v>352</v>
      </c>
      <c r="C175" s="247" t="s">
        <v>353</v>
      </c>
      <c r="D175" s="194">
        <v>8091.67</v>
      </c>
      <c r="E175" s="194">
        <v>49715.01</v>
      </c>
      <c r="F175" s="45">
        <f t="shared" si="26"/>
        <v>614.39739880642685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4698.3900000000003</v>
      </c>
      <c r="E177" s="194">
        <v>2635.67</v>
      </c>
      <c r="F177" s="45">
        <f t="shared" si="26"/>
        <v>56.097301416016975</v>
      </c>
    </row>
    <row r="178" spans="1:6" ht="12.75" customHeight="1" x14ac:dyDescent="0.2">
      <c r="A178" s="63">
        <v>323</v>
      </c>
      <c r="B178" s="65" t="s">
        <v>358</v>
      </c>
      <c r="C178" s="247" t="s">
        <v>359</v>
      </c>
      <c r="D178" s="60">
        <f t="shared" ref="D178:E178" si="35">SUM(D179:D187)</f>
        <v>1908839.6900000002</v>
      </c>
      <c r="E178" s="60">
        <f t="shared" si="35"/>
        <v>2366433.2200000002</v>
      </c>
      <c r="F178" s="45">
        <f t="shared" si="26"/>
        <v>123.97233944774064</v>
      </c>
    </row>
    <row r="179" spans="1:6" ht="12.75" customHeight="1" x14ac:dyDescent="0.2">
      <c r="A179" s="63">
        <v>3231</v>
      </c>
      <c r="B179" s="65" t="s">
        <v>360</v>
      </c>
      <c r="C179" s="247" t="s">
        <v>361</v>
      </c>
      <c r="D179" s="194">
        <v>595053.87</v>
      </c>
      <c r="E179" s="194">
        <v>714108.01</v>
      </c>
      <c r="F179" s="45">
        <f t="shared" si="26"/>
        <v>120.00728774354496</v>
      </c>
    </row>
    <row r="180" spans="1:6" ht="12.75" customHeight="1" x14ac:dyDescent="0.2">
      <c r="A180" s="63">
        <v>3232</v>
      </c>
      <c r="B180" s="65" t="s">
        <v>362</v>
      </c>
      <c r="C180" s="247" t="s">
        <v>363</v>
      </c>
      <c r="D180" s="194">
        <v>981465.62</v>
      </c>
      <c r="E180" s="194">
        <v>1213253.6399999999</v>
      </c>
      <c r="F180" s="45">
        <f t="shared" si="26"/>
        <v>123.61651954757211</v>
      </c>
    </row>
    <row r="181" spans="1:6" ht="12.75" customHeight="1" x14ac:dyDescent="0.2">
      <c r="A181" s="63">
        <v>3233</v>
      </c>
      <c r="B181" s="65" t="s">
        <v>364</v>
      </c>
      <c r="C181" s="247" t="s">
        <v>365</v>
      </c>
      <c r="D181" s="194">
        <v>33756.46</v>
      </c>
      <c r="E181" s="194">
        <v>39408.730000000003</v>
      </c>
      <c r="F181" s="45">
        <f t="shared" si="26"/>
        <v>116.74426169094747</v>
      </c>
    </row>
    <row r="182" spans="1:6" ht="12.75" customHeight="1" x14ac:dyDescent="0.2">
      <c r="A182" s="63">
        <v>3234</v>
      </c>
      <c r="B182" s="65" t="s">
        <v>366</v>
      </c>
      <c r="C182" s="247" t="s">
        <v>367</v>
      </c>
      <c r="D182" s="194">
        <v>35235.33</v>
      </c>
      <c r="E182" s="194">
        <v>42112.93</v>
      </c>
      <c r="F182" s="45">
        <f t="shared" si="26"/>
        <v>119.51904523102239</v>
      </c>
    </row>
    <row r="183" spans="1:6" ht="12.75" customHeight="1" x14ac:dyDescent="0.2">
      <c r="A183" s="63">
        <v>3235</v>
      </c>
      <c r="B183" s="64" t="s">
        <v>368</v>
      </c>
      <c r="C183" s="247" t="s">
        <v>369</v>
      </c>
      <c r="D183" s="194">
        <v>1200</v>
      </c>
      <c r="E183" s="194">
        <v>0</v>
      </c>
      <c r="F183" s="45">
        <f t="shared" si="26"/>
        <v>0</v>
      </c>
    </row>
    <row r="184" spans="1:6" ht="12.75" customHeight="1" x14ac:dyDescent="0.2">
      <c r="A184" s="63">
        <v>3236</v>
      </c>
      <c r="B184" s="64" t="s">
        <v>370</v>
      </c>
      <c r="C184" s="247" t="s">
        <v>371</v>
      </c>
      <c r="D184" s="194">
        <v>11303.86</v>
      </c>
      <c r="E184" s="194">
        <v>16926.259999999998</v>
      </c>
      <c r="F184" s="45">
        <f t="shared" si="26"/>
        <v>149.73876180349009</v>
      </c>
    </row>
    <row r="185" spans="1:6" ht="12.75" customHeight="1" x14ac:dyDescent="0.2">
      <c r="A185" s="63">
        <v>3237</v>
      </c>
      <c r="B185" s="64" t="s">
        <v>372</v>
      </c>
      <c r="C185" s="247" t="s">
        <v>373</v>
      </c>
      <c r="D185" s="194">
        <v>91748.33</v>
      </c>
      <c r="E185" s="194">
        <v>115255.41</v>
      </c>
      <c r="F185" s="45">
        <f t="shared" si="26"/>
        <v>125.6212619891828</v>
      </c>
    </row>
    <row r="186" spans="1:6" ht="12.75" customHeight="1" x14ac:dyDescent="0.2">
      <c r="A186" s="63">
        <v>3238</v>
      </c>
      <c r="B186" s="64" t="s">
        <v>374</v>
      </c>
      <c r="C186" s="247" t="s">
        <v>375</v>
      </c>
      <c r="D186" s="194">
        <v>51434.7</v>
      </c>
      <c r="E186" s="194">
        <v>66275.62</v>
      </c>
      <c r="F186" s="45">
        <f t="shared" si="26"/>
        <v>128.85390602064365</v>
      </c>
    </row>
    <row r="187" spans="1:6" ht="12.75" customHeight="1" x14ac:dyDescent="0.2">
      <c r="A187" s="63">
        <v>3239</v>
      </c>
      <c r="B187" s="64" t="s">
        <v>376</v>
      </c>
      <c r="C187" s="247" t="s">
        <v>377</v>
      </c>
      <c r="D187" s="194">
        <v>107641.52</v>
      </c>
      <c r="E187" s="194">
        <v>159092.62</v>
      </c>
      <c r="F187" s="45">
        <f t="shared" si="26"/>
        <v>147.79856323099116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249283.56</v>
      </c>
      <c r="E194" s="60">
        <f t="shared" si="36"/>
        <v>147795.76</v>
      </c>
      <c r="F194" s="45">
        <f t="shared" si="26"/>
        <v>59.288209780059312</v>
      </c>
    </row>
    <row r="195" spans="1:6" ht="12.75" customHeight="1" x14ac:dyDescent="0.2">
      <c r="A195" s="63">
        <v>3291</v>
      </c>
      <c r="B195" s="183" t="s">
        <v>392</v>
      </c>
      <c r="C195" s="247" t="s">
        <v>393</v>
      </c>
      <c r="D195" s="194">
        <v>15119.61</v>
      </c>
      <c r="E195" s="194">
        <v>41224.720000000001</v>
      </c>
      <c r="F195" s="45">
        <f t="shared" si="26"/>
        <v>272.65729737737945</v>
      </c>
    </row>
    <row r="196" spans="1:6" ht="12.75" customHeight="1" x14ac:dyDescent="0.2">
      <c r="A196" s="63">
        <v>3292</v>
      </c>
      <c r="B196" s="64" t="s">
        <v>394</v>
      </c>
      <c r="C196" s="247" t="s">
        <v>395</v>
      </c>
      <c r="D196" s="194">
        <v>13244.2</v>
      </c>
      <c r="E196" s="194">
        <v>16355.22</v>
      </c>
      <c r="F196" s="45">
        <f t="shared" si="26"/>
        <v>123.48967850077767</v>
      </c>
    </row>
    <row r="197" spans="1:6" ht="12.75" customHeight="1" x14ac:dyDescent="0.2">
      <c r="A197" s="63">
        <v>3293</v>
      </c>
      <c r="B197" s="64" t="s">
        <v>396</v>
      </c>
      <c r="C197" s="247" t="s">
        <v>397</v>
      </c>
      <c r="D197" s="194">
        <v>11730.7</v>
      </c>
      <c r="E197" s="194">
        <v>10351.51</v>
      </c>
      <c r="F197" s="45">
        <f t="shared" si="26"/>
        <v>88.242901105645871</v>
      </c>
    </row>
    <row r="198" spans="1:6" ht="12.75" customHeight="1" x14ac:dyDescent="0.2">
      <c r="A198" s="63">
        <v>3294</v>
      </c>
      <c r="B198" s="64" t="s">
        <v>398</v>
      </c>
      <c r="C198" s="247" t="s">
        <v>399</v>
      </c>
      <c r="D198" s="194">
        <v>3318.08</v>
      </c>
      <c r="E198" s="194">
        <v>1990.84</v>
      </c>
      <c r="F198" s="45">
        <f t="shared" si="26"/>
        <v>59.999758896711356</v>
      </c>
    </row>
    <row r="199" spans="1:6" ht="12.75" customHeight="1" x14ac:dyDescent="0.2">
      <c r="A199" s="63">
        <v>3295</v>
      </c>
      <c r="B199" s="64" t="s">
        <v>400</v>
      </c>
      <c r="C199" s="247" t="s">
        <v>401</v>
      </c>
      <c r="D199" s="194">
        <v>19044.16</v>
      </c>
      <c r="E199" s="194">
        <v>16224.99</v>
      </c>
      <c r="F199" s="45">
        <f t="shared" si="26"/>
        <v>85.196669215129475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186826.81</v>
      </c>
      <c r="E201" s="194">
        <v>61648.480000000003</v>
      </c>
      <c r="F201" s="45">
        <f t="shared" si="26"/>
        <v>32.997662380468846</v>
      </c>
    </row>
    <row r="202" spans="1:6" ht="12.75" customHeight="1" x14ac:dyDescent="0.2">
      <c r="A202" s="63">
        <v>34</v>
      </c>
      <c r="B202" s="183" t="s">
        <v>406</v>
      </c>
      <c r="C202" s="247" t="s">
        <v>407</v>
      </c>
      <c r="D202" s="60">
        <f t="shared" ref="D202:E202" si="37">D203+D208+D216</f>
        <v>90989.7</v>
      </c>
      <c r="E202" s="60">
        <f t="shared" si="37"/>
        <v>69725.41</v>
      </c>
      <c r="F202" s="45">
        <f t="shared" si="26"/>
        <v>76.630003176183678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31810.09</v>
      </c>
      <c r="E208" s="60">
        <f t="shared" si="39"/>
        <v>57966.080000000002</v>
      </c>
      <c r="F208" s="45">
        <f t="shared" si="26"/>
        <v>182.22545110686579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31810.09</v>
      </c>
      <c r="E210" s="194">
        <v>57966.080000000002</v>
      </c>
      <c r="F210" s="45">
        <f t="shared" si="26"/>
        <v>182.22545110686579</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59179.61</v>
      </c>
      <c r="E216" s="60">
        <f t="shared" si="40"/>
        <v>11759.33</v>
      </c>
      <c r="F216" s="45">
        <f t="shared" si="26"/>
        <v>19.87057704503291</v>
      </c>
    </row>
    <row r="217" spans="1:6" ht="12.75" customHeight="1" x14ac:dyDescent="0.2">
      <c r="A217" s="63">
        <v>3431</v>
      </c>
      <c r="B217" s="182" t="s">
        <v>436</v>
      </c>
      <c r="C217" s="247" t="s">
        <v>437</v>
      </c>
      <c r="D217" s="194">
        <v>6847.5</v>
      </c>
      <c r="E217" s="194">
        <v>8544.06</v>
      </c>
      <c r="F217" s="45">
        <f t="shared" si="26"/>
        <v>124.77634173055858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52332.11</v>
      </c>
      <c r="E220" s="194">
        <v>3215.27</v>
      </c>
      <c r="F220" s="45">
        <f t="shared" si="26"/>
        <v>6.143971645706622</v>
      </c>
    </row>
    <row r="221" spans="1:6" ht="12.75" customHeight="1" x14ac:dyDescent="0.2">
      <c r="A221" s="63">
        <v>35</v>
      </c>
      <c r="B221" s="65" t="s">
        <v>444</v>
      </c>
      <c r="C221" s="247" t="s">
        <v>445</v>
      </c>
      <c r="D221" s="60">
        <f t="shared" ref="D221:E221" si="41">D222+D225+D229</f>
        <v>29100.47</v>
      </c>
      <c r="E221" s="60">
        <f t="shared" si="41"/>
        <v>52695.12</v>
      </c>
      <c r="F221" s="45">
        <f t="shared" si="26"/>
        <v>181.07996193875906</v>
      </c>
    </row>
    <row r="222" spans="1:6" ht="24" x14ac:dyDescent="0.2">
      <c r="A222" s="63">
        <v>351</v>
      </c>
      <c r="B222" s="65" t="s">
        <v>446</v>
      </c>
      <c r="C222" s="247" t="s">
        <v>447</v>
      </c>
      <c r="D222" s="60">
        <f t="shared" ref="D222:E222" si="42">SUM(D223:D224)</f>
        <v>1660.93</v>
      </c>
      <c r="E222" s="60">
        <f t="shared" si="42"/>
        <v>1522.91</v>
      </c>
      <c r="F222" s="45">
        <f t="shared" si="26"/>
        <v>91.690197660346911</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1660.93</v>
      </c>
      <c r="E224" s="194">
        <v>1522.91</v>
      </c>
      <c r="F224" s="45">
        <f t="shared" si="26"/>
        <v>91.690197660346911</v>
      </c>
    </row>
    <row r="225" spans="1:6" ht="36" x14ac:dyDescent="0.2">
      <c r="A225" s="63">
        <v>352</v>
      </c>
      <c r="B225" s="65" t="s">
        <v>452</v>
      </c>
      <c r="C225" s="247" t="s">
        <v>453</v>
      </c>
      <c r="D225" s="60">
        <f t="shared" ref="D225:E225" si="43">SUM(D226:D228)</f>
        <v>27439.54</v>
      </c>
      <c r="E225" s="60">
        <f t="shared" si="43"/>
        <v>51172.21</v>
      </c>
      <c r="F225" s="45">
        <f t="shared" si="26"/>
        <v>186.49077207562516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27439.54</v>
      </c>
      <c r="E227" s="194">
        <v>51172.21</v>
      </c>
      <c r="F227" s="45">
        <f t="shared" si="26"/>
        <v>186.49077207562516</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149260.27000000002</v>
      </c>
      <c r="E230" s="60">
        <f>E231+E234+E237+E242+E246+E250+E254+E257</f>
        <v>163959.46000000002</v>
      </c>
      <c r="F230" s="45">
        <f t="shared" ref="F230:F245" si="44">IF(D230&lt;&gt;0,IF(E230/D230&gt;=100,"&gt;&gt;100",E230/D230*100),"-")</f>
        <v>109.84802586783475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6977.98</v>
      </c>
      <c r="F237" s="45" t="str">
        <f t="shared" si="44"/>
        <v>-</v>
      </c>
    </row>
    <row r="238" spans="1:6" ht="12" x14ac:dyDescent="0.2">
      <c r="A238" s="63">
        <v>3631</v>
      </c>
      <c r="B238" s="65" t="s">
        <v>478</v>
      </c>
      <c r="C238" s="247" t="s">
        <v>479</v>
      </c>
      <c r="D238" s="194">
        <v>0</v>
      </c>
      <c r="E238" s="194">
        <v>6977.98</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149260.27000000002</v>
      </c>
      <c r="E246" s="60">
        <f t="shared" si="48"/>
        <v>156981.48000000001</v>
      </c>
      <c r="F246" s="45">
        <f t="shared" ref="F246:F249" si="49">IF(D246&lt;&gt;0,IF(E246/D246&gt;=100,"&gt;&gt;100",E246/D246*100),"-")</f>
        <v>105.17298407674059</v>
      </c>
    </row>
    <row r="247" spans="1:6" ht="12.75" customHeight="1" x14ac:dyDescent="0.2">
      <c r="A247" s="63" t="s">
        <v>493</v>
      </c>
      <c r="B247" s="64" t="s">
        <v>494</v>
      </c>
      <c r="C247" s="247" t="s">
        <v>493</v>
      </c>
      <c r="D247" s="194">
        <v>137973.07</v>
      </c>
      <c r="E247" s="194">
        <v>153856.48000000001</v>
      </c>
      <c r="F247" s="45">
        <f t="shared" si="49"/>
        <v>111.51196389266399</v>
      </c>
    </row>
    <row r="248" spans="1:6" ht="12.75" customHeight="1" x14ac:dyDescent="0.2">
      <c r="A248" s="63" t="s">
        <v>495</v>
      </c>
      <c r="B248" s="64" t="s">
        <v>496</v>
      </c>
      <c r="C248" s="247" t="s">
        <v>495</v>
      </c>
      <c r="D248" s="194">
        <v>11287.2</v>
      </c>
      <c r="E248" s="194">
        <v>3125</v>
      </c>
      <c r="F248" s="45">
        <f t="shared" si="49"/>
        <v>27.686228648380464</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43117.299999999996</v>
      </c>
      <c r="E262" s="60">
        <f t="shared" si="55"/>
        <v>64364.160000000003</v>
      </c>
      <c r="F262" s="45">
        <f t="shared" ref="F262:F268" si="56">IF(D262&lt;&gt;0,IF(E262/D262&gt;=100,"&gt;&gt;100",E262/D262*100),"-")</f>
        <v>149.27687958197754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43117.299999999996</v>
      </c>
      <c r="E269" s="60">
        <f t="shared" si="58"/>
        <v>64364.160000000003</v>
      </c>
      <c r="F269" s="45">
        <f t="shared" ref="F269:F272" si="59">IF(D269&lt;&gt;0,IF(E269/D269&gt;=100,"&gt;&gt;100",E269/D269*100),"-")</f>
        <v>149.27687958197754</v>
      </c>
    </row>
    <row r="270" spans="1:6" ht="12.75" customHeight="1" x14ac:dyDescent="0.2">
      <c r="A270" s="63">
        <v>3721</v>
      </c>
      <c r="B270" s="65" t="s">
        <v>533</v>
      </c>
      <c r="C270" s="247" t="s">
        <v>534</v>
      </c>
      <c r="D270" s="194">
        <v>39521.49</v>
      </c>
      <c r="E270" s="194">
        <v>58052.98</v>
      </c>
      <c r="F270" s="45">
        <f t="shared" si="59"/>
        <v>146.8896542109116</v>
      </c>
    </row>
    <row r="271" spans="1:6" ht="12.75" customHeight="1" x14ac:dyDescent="0.2">
      <c r="A271" s="63">
        <v>3722</v>
      </c>
      <c r="B271" s="65" t="s">
        <v>535</v>
      </c>
      <c r="C271" s="247" t="s">
        <v>536</v>
      </c>
      <c r="D271" s="194">
        <v>3595.81</v>
      </c>
      <c r="E271" s="194">
        <v>6311.18</v>
      </c>
      <c r="F271" s="45">
        <f t="shared" si="59"/>
        <v>175.51483532222227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904146.90999999992</v>
      </c>
      <c r="E273" s="60">
        <f t="shared" si="60"/>
        <v>829878.06</v>
      </c>
      <c r="F273" s="45">
        <f t="shared" ref="F273:F277" si="61">IF(D273&lt;&gt;0,IF(E273/D273&gt;=100,"&gt;&gt;100",E273/D273*100),"-")</f>
        <v>91.785754153603222</v>
      </c>
    </row>
    <row r="274" spans="1:6" ht="12.75" customHeight="1" x14ac:dyDescent="0.2">
      <c r="A274" s="63">
        <v>381</v>
      </c>
      <c r="B274" s="64" t="s">
        <v>541</v>
      </c>
      <c r="C274" s="247" t="s">
        <v>542</v>
      </c>
      <c r="D274" s="60">
        <f t="shared" ref="D274:E274" si="62">SUM(D275:D277)</f>
        <v>286866.15999999997</v>
      </c>
      <c r="E274" s="60">
        <f t="shared" si="62"/>
        <v>405390.86</v>
      </c>
      <c r="F274" s="45">
        <f t="shared" si="61"/>
        <v>141.3170727422154</v>
      </c>
    </row>
    <row r="275" spans="1:6" ht="12.75" customHeight="1" x14ac:dyDescent="0.2">
      <c r="A275" s="63">
        <v>3811</v>
      </c>
      <c r="B275" s="64" t="s">
        <v>543</v>
      </c>
      <c r="C275" s="247" t="s">
        <v>544</v>
      </c>
      <c r="D275" s="194">
        <v>286866.15999999997</v>
      </c>
      <c r="E275" s="194">
        <v>405390.86</v>
      </c>
      <c r="F275" s="45">
        <f t="shared" si="61"/>
        <v>141.3170727422154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617280.75</v>
      </c>
      <c r="E289" s="60">
        <f t="shared" si="67"/>
        <v>424487.2</v>
      </c>
      <c r="F289" s="45">
        <f t="shared" si="66"/>
        <v>68.767282958362145</v>
      </c>
    </row>
    <row r="290" spans="1:6" ht="24" x14ac:dyDescent="0.2">
      <c r="A290" s="63">
        <v>3861</v>
      </c>
      <c r="B290" s="64" t="s">
        <v>572</v>
      </c>
      <c r="C290" s="247" t="s">
        <v>573</v>
      </c>
      <c r="D290" s="194">
        <v>617280.75</v>
      </c>
      <c r="E290" s="194">
        <v>424487.2</v>
      </c>
      <c r="F290" s="45">
        <f t="shared" si="66"/>
        <v>68.767282958362145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4833893.3600000003</v>
      </c>
      <c r="E299" s="60">
        <f>E152-E297+E298</f>
        <v>5702105.540000001</v>
      </c>
      <c r="F299" s="45">
        <f t="shared" si="68"/>
        <v>117.96092953113886</v>
      </c>
    </row>
    <row r="300" spans="1:6" ht="12.75" customHeight="1" x14ac:dyDescent="0.2">
      <c r="A300" s="63" t="s">
        <v>582</v>
      </c>
      <c r="B300" s="64" t="s">
        <v>593</v>
      </c>
      <c r="C300" s="247" t="s">
        <v>594</v>
      </c>
      <c r="D300" s="60">
        <f>IF(D6&gt;=D299,D6-D299,0)</f>
        <v>1075143.3600000013</v>
      </c>
      <c r="E300" s="60">
        <f>IF(E6&gt;=E299,E6-E299,0)</f>
        <v>1028071.2200000007</v>
      </c>
      <c r="F300" s="45">
        <f t="shared" si="68"/>
        <v>95.621780150323346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1000882.5</v>
      </c>
      <c r="E302" s="194">
        <v>292609.01</v>
      </c>
      <c r="F302" s="45">
        <f t="shared" si="68"/>
        <v>29.2351010233469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195824.46</v>
      </c>
      <c r="E304" s="194">
        <v>453549.94</v>
      </c>
      <c r="F304" s="45">
        <f t="shared" si="68"/>
        <v>231.61046377965246</v>
      </c>
    </row>
    <row r="305" spans="1:6" ht="12" x14ac:dyDescent="0.2">
      <c r="A305" s="63">
        <v>9661</v>
      </c>
      <c r="B305" s="220" t="s">
        <v>603</v>
      </c>
      <c r="C305" s="247" t="s">
        <v>604</v>
      </c>
      <c r="D305" s="194">
        <v>41891.39</v>
      </c>
      <c r="E305" s="194">
        <v>22617.75</v>
      </c>
      <c r="F305" s="45">
        <f t="shared" si="68"/>
        <v>53.991404916380191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126252.26</v>
      </c>
      <c r="E308" s="60">
        <f t="shared" si="71"/>
        <v>2792</v>
      </c>
      <c r="F308" s="45">
        <f t="shared" ref="F308:F428" si="72">IF(D308&lt;&gt;0,IF(E308/D308&gt;=100,"&gt;&gt;100",E308/D308*100),"-")</f>
        <v>2.2114455614497519</v>
      </c>
    </row>
    <row r="309" spans="1:6" ht="12.75" customHeight="1" x14ac:dyDescent="0.2">
      <c r="A309" s="63">
        <v>71</v>
      </c>
      <c r="B309" s="64" t="s">
        <v>610</v>
      </c>
      <c r="C309" s="247" t="s">
        <v>611</v>
      </c>
      <c r="D309" s="60">
        <f t="shared" ref="D309:E309" si="73">D310+D314</f>
        <v>27301</v>
      </c>
      <c r="E309" s="60">
        <f t="shared" si="73"/>
        <v>1792</v>
      </c>
      <c r="F309" s="45">
        <f t="shared" si="72"/>
        <v>6.5638621295923221</v>
      </c>
    </row>
    <row r="310" spans="1:6" ht="24" x14ac:dyDescent="0.2">
      <c r="A310" s="63">
        <v>711</v>
      </c>
      <c r="B310" s="64" t="s">
        <v>612</v>
      </c>
      <c r="C310" s="247" t="s">
        <v>613</v>
      </c>
      <c r="D310" s="60">
        <f t="shared" ref="D310:E310" si="74">SUM(D311:D313)</f>
        <v>27301</v>
      </c>
      <c r="E310" s="60">
        <f t="shared" si="74"/>
        <v>1792</v>
      </c>
      <c r="F310" s="45">
        <f t="shared" si="72"/>
        <v>6.5638621295923221</v>
      </c>
    </row>
    <row r="311" spans="1:6" ht="12.75" customHeight="1" x14ac:dyDescent="0.2">
      <c r="A311" s="63">
        <v>7111</v>
      </c>
      <c r="B311" s="64" t="s">
        <v>614</v>
      </c>
      <c r="C311" s="247" t="s">
        <v>615</v>
      </c>
      <c r="D311" s="194">
        <v>27301</v>
      </c>
      <c r="E311" s="194">
        <v>1792</v>
      </c>
      <c r="F311" s="45">
        <f t="shared" si="72"/>
        <v>6.5638621295923221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98951.26</v>
      </c>
      <c r="E321" s="60">
        <f t="shared" si="76"/>
        <v>1000</v>
      </c>
      <c r="F321" s="45">
        <f t="shared" si="72"/>
        <v>1.0105985512463409</v>
      </c>
    </row>
    <row r="322" spans="1:6" ht="12.75" customHeight="1" x14ac:dyDescent="0.2">
      <c r="A322" s="63">
        <v>721</v>
      </c>
      <c r="B322" s="64" t="s">
        <v>636</v>
      </c>
      <c r="C322" s="247" t="s">
        <v>637</v>
      </c>
      <c r="D322" s="60">
        <f t="shared" ref="D322:E322" si="77">SUM(D323:D326)</f>
        <v>98951.26</v>
      </c>
      <c r="E322" s="60">
        <f t="shared" si="77"/>
        <v>0</v>
      </c>
      <c r="F322" s="45">
        <f t="shared" si="72"/>
        <v>0</v>
      </c>
    </row>
    <row r="323" spans="1:6" ht="12.75" customHeight="1" x14ac:dyDescent="0.2">
      <c r="A323" s="63">
        <v>7211</v>
      </c>
      <c r="B323" s="64" t="s">
        <v>638</v>
      </c>
      <c r="C323" s="247" t="s">
        <v>639</v>
      </c>
      <c r="D323" s="194">
        <v>98951.26</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1000</v>
      </c>
      <c r="F336" s="45" t="str">
        <f t="shared" si="72"/>
        <v>-</v>
      </c>
    </row>
    <row r="337" spans="1:6" ht="12.75" customHeight="1" x14ac:dyDescent="0.2">
      <c r="A337" s="63">
        <v>7231</v>
      </c>
      <c r="B337" s="64" t="s">
        <v>666</v>
      </c>
      <c r="C337" s="247" t="s">
        <v>667</v>
      </c>
      <c r="D337" s="194">
        <v>0</v>
      </c>
      <c r="E337" s="194">
        <v>1000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1360486.45</v>
      </c>
      <c r="E360" s="60">
        <f t="shared" si="86"/>
        <v>2548579.3000000003</v>
      </c>
      <c r="F360" s="45">
        <f t="shared" si="72"/>
        <v>187.32853237898843</v>
      </c>
    </row>
    <row r="361" spans="1:6" ht="12.75" customHeight="1" x14ac:dyDescent="0.2">
      <c r="A361" s="63">
        <v>41</v>
      </c>
      <c r="B361" s="64" t="s">
        <v>714</v>
      </c>
      <c r="C361" s="247" t="s">
        <v>715</v>
      </c>
      <c r="D361" s="60">
        <f t="shared" ref="D361:E361" si="87">D362+D366</f>
        <v>0</v>
      </c>
      <c r="E361" s="60">
        <f t="shared" si="87"/>
        <v>8000</v>
      </c>
      <c r="F361" s="45" t="str">
        <f t="shared" si="72"/>
        <v>-</v>
      </c>
    </row>
    <row r="362" spans="1:6" ht="12.75" customHeight="1" x14ac:dyDescent="0.2">
      <c r="A362" s="63">
        <v>411</v>
      </c>
      <c r="B362" s="64" t="s">
        <v>716</v>
      </c>
      <c r="C362" s="247" t="s">
        <v>717</v>
      </c>
      <c r="D362" s="60">
        <f t="shared" ref="D362:E362" si="88">SUM(D363:D365)</f>
        <v>0</v>
      </c>
      <c r="E362" s="60">
        <f t="shared" si="88"/>
        <v>8000</v>
      </c>
      <c r="F362" s="45" t="str">
        <f t="shared" si="72"/>
        <v>-</v>
      </c>
    </row>
    <row r="363" spans="1:6" ht="12.75" customHeight="1" x14ac:dyDescent="0.2">
      <c r="A363" s="63">
        <v>4111</v>
      </c>
      <c r="B363" s="64" t="s">
        <v>614</v>
      </c>
      <c r="C363" s="247" t="s">
        <v>718</v>
      </c>
      <c r="D363" s="194">
        <v>0</v>
      </c>
      <c r="E363" s="194">
        <v>8000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1349236.45</v>
      </c>
      <c r="E373" s="60">
        <f t="shared" si="90"/>
        <v>2390516.66</v>
      </c>
      <c r="F373" s="45">
        <f t="shared" si="72"/>
        <v>177.17551730832653</v>
      </c>
    </row>
    <row r="374" spans="1:6" ht="12.75" customHeight="1" x14ac:dyDescent="0.2">
      <c r="A374" s="63">
        <v>421</v>
      </c>
      <c r="B374" s="64" t="s">
        <v>732</v>
      </c>
      <c r="C374" s="247" t="s">
        <v>733</v>
      </c>
      <c r="D374" s="60">
        <f t="shared" ref="D374:E374" si="91">SUM(D375:D378)</f>
        <v>1209998.33</v>
      </c>
      <c r="E374" s="60">
        <f t="shared" si="91"/>
        <v>2110983.1800000002</v>
      </c>
      <c r="F374" s="45">
        <f t="shared" si="72"/>
        <v>174.46166062063904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1065793.5900000001</v>
      </c>
      <c r="E376" s="194">
        <v>1861900.04</v>
      </c>
      <c r="F376" s="45">
        <f t="shared" si="72"/>
        <v>174.69611916130964</v>
      </c>
    </row>
    <row r="377" spans="1:6" ht="12.75" customHeight="1" x14ac:dyDescent="0.2">
      <c r="A377" s="63">
        <v>4213</v>
      </c>
      <c r="B377" s="64" t="s">
        <v>642</v>
      </c>
      <c r="C377" s="247" t="s">
        <v>736</v>
      </c>
      <c r="D377" s="194">
        <v>144204.74</v>
      </c>
      <c r="E377" s="194">
        <v>157403.28</v>
      </c>
      <c r="F377" s="45">
        <f t="shared" si="72"/>
        <v>109.15263950408287</v>
      </c>
    </row>
    <row r="378" spans="1:6" ht="12.75" customHeight="1" x14ac:dyDescent="0.2">
      <c r="A378" s="63">
        <v>4214</v>
      </c>
      <c r="B378" s="64" t="s">
        <v>644</v>
      </c>
      <c r="C378" s="247" t="s">
        <v>737</v>
      </c>
      <c r="D378" s="194">
        <v>0</v>
      </c>
      <c r="E378" s="194">
        <v>91679.86</v>
      </c>
      <c r="F378" s="45" t="str">
        <f t="shared" si="72"/>
        <v>-</v>
      </c>
    </row>
    <row r="379" spans="1:6" ht="12.75" customHeight="1" x14ac:dyDescent="0.2">
      <c r="A379" s="63">
        <v>422</v>
      </c>
      <c r="B379" s="64" t="s">
        <v>738</v>
      </c>
      <c r="C379" s="247" t="s">
        <v>739</v>
      </c>
      <c r="D379" s="60">
        <f t="shared" ref="D379:E379" si="92">SUM(D380:D387)</f>
        <v>29667.67</v>
      </c>
      <c r="E379" s="60">
        <f t="shared" si="92"/>
        <v>123527.19</v>
      </c>
      <c r="F379" s="45">
        <f t="shared" si="72"/>
        <v>416.36970479987144</v>
      </c>
    </row>
    <row r="380" spans="1:6" ht="12.75" customHeight="1" x14ac:dyDescent="0.2">
      <c r="A380" s="63">
        <v>4221</v>
      </c>
      <c r="B380" s="64" t="s">
        <v>648</v>
      </c>
      <c r="C380" s="247" t="s">
        <v>740</v>
      </c>
      <c r="D380" s="194">
        <v>5220.38</v>
      </c>
      <c r="E380" s="194">
        <v>86872.52</v>
      </c>
      <c r="F380" s="45">
        <f t="shared" si="72"/>
        <v>1664.1033794474733</v>
      </c>
    </row>
    <row r="381" spans="1:6" ht="12.75" customHeight="1" x14ac:dyDescent="0.2">
      <c r="A381" s="63">
        <v>4222</v>
      </c>
      <c r="B381" s="64" t="s">
        <v>741</v>
      </c>
      <c r="C381" s="247" t="s">
        <v>742</v>
      </c>
      <c r="D381" s="194">
        <v>1020.54</v>
      </c>
      <c r="E381" s="194">
        <v>5235</v>
      </c>
      <c r="F381" s="45">
        <f t="shared" si="72"/>
        <v>512.9637250867188</v>
      </c>
    </row>
    <row r="382" spans="1:6" ht="12.75" customHeight="1" x14ac:dyDescent="0.2">
      <c r="A382" s="63">
        <v>4223</v>
      </c>
      <c r="B382" s="64" t="s">
        <v>652</v>
      </c>
      <c r="C382" s="247" t="s">
        <v>743</v>
      </c>
      <c r="D382" s="194">
        <v>1431.25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21995.5</v>
      </c>
      <c r="E386" s="194">
        <v>31419.67</v>
      </c>
      <c r="F386" s="45">
        <f t="shared" si="72"/>
        <v>142.84590029778818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24141.05</v>
      </c>
      <c r="F388" s="45" t="str">
        <f t="shared" si="72"/>
        <v>-</v>
      </c>
    </row>
    <row r="389" spans="1:6" ht="12.75" customHeight="1" x14ac:dyDescent="0.2">
      <c r="A389" s="63">
        <v>4231</v>
      </c>
      <c r="B389" s="64" t="s">
        <v>666</v>
      </c>
      <c r="C389" s="247" t="s">
        <v>751</v>
      </c>
      <c r="D389" s="194">
        <v>0</v>
      </c>
      <c r="E389" s="194">
        <v>24141.05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25601.919999999998</v>
      </c>
      <c r="E393" s="60">
        <f t="shared" si="94"/>
        <v>22181.66</v>
      </c>
      <c r="F393" s="45">
        <f t="shared" si="72"/>
        <v>86.640611329150317</v>
      </c>
    </row>
    <row r="394" spans="1:6" ht="12.75" customHeight="1" x14ac:dyDescent="0.2">
      <c r="A394" s="63">
        <v>4241</v>
      </c>
      <c r="B394" s="64" t="s">
        <v>757</v>
      </c>
      <c r="C394" s="247" t="s">
        <v>758</v>
      </c>
      <c r="D394" s="194">
        <v>25601.919999999998</v>
      </c>
      <c r="E394" s="194">
        <v>22181.66</v>
      </c>
      <c r="F394" s="45">
        <f t="shared" si="72"/>
        <v>86.640611329150317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83968.53</v>
      </c>
      <c r="E401" s="60">
        <f t="shared" si="96"/>
        <v>109683.57999999999</v>
      </c>
      <c r="F401" s="45">
        <f t="shared" si="72"/>
        <v>130.6246280600601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4273.54</v>
      </c>
      <c r="E403" s="194">
        <v>11401.57</v>
      </c>
      <c r="F403" s="45">
        <f t="shared" si="72"/>
        <v>266.79450759791649</v>
      </c>
    </row>
    <row r="404" spans="1:6" ht="12.75" customHeight="1" x14ac:dyDescent="0.2">
      <c r="A404" s="63">
        <v>4263</v>
      </c>
      <c r="B404" s="64" t="s">
        <v>696</v>
      </c>
      <c r="C404" s="247" t="s">
        <v>771</v>
      </c>
      <c r="D404" s="194">
        <v>5557.49</v>
      </c>
      <c r="E404" s="194">
        <v>0</v>
      </c>
      <c r="F404" s="45">
        <f t="shared" si="72"/>
        <v>0</v>
      </c>
    </row>
    <row r="405" spans="1:6" ht="12.75" customHeight="1" x14ac:dyDescent="0.2">
      <c r="A405" s="63">
        <v>4264</v>
      </c>
      <c r="B405" s="64" t="s">
        <v>698</v>
      </c>
      <c r="C405" s="247" t="s">
        <v>772</v>
      </c>
      <c r="D405" s="194">
        <v>74137.5</v>
      </c>
      <c r="E405" s="194">
        <v>98282.01</v>
      </c>
      <c r="F405" s="45">
        <f t="shared" si="72"/>
        <v>132.56720283257459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11250</v>
      </c>
      <c r="E412" s="60">
        <f t="shared" si="100"/>
        <v>150062.64000000001</v>
      </c>
      <c r="F412" s="45">
        <f t="shared" si="72"/>
        <v>1333.8901333333333</v>
      </c>
    </row>
    <row r="413" spans="1:6" ht="12.75" customHeight="1" x14ac:dyDescent="0.2">
      <c r="A413" s="63">
        <v>451</v>
      </c>
      <c r="B413" s="64" t="s">
        <v>785</v>
      </c>
      <c r="C413" s="247" t="s">
        <v>786</v>
      </c>
      <c r="D413" s="194">
        <v>11250</v>
      </c>
      <c r="E413" s="194">
        <v>150062.64000000001</v>
      </c>
      <c r="F413" s="45">
        <f t="shared" si="72"/>
        <v>1333.8901333333333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1234234.19</v>
      </c>
      <c r="E418" s="60">
        <f t="shared" si="102"/>
        <v>2545787.3000000003</v>
      </c>
      <c r="F418" s="45">
        <f t="shared" si="72"/>
        <v>206.26452585955346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559814.65</v>
      </c>
      <c r="E420" s="194">
        <v>511888.77</v>
      </c>
      <c r="F420" s="45">
        <f t="shared" si="72"/>
        <v>91.438973595992891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6035288.9800000014</v>
      </c>
      <c r="E422" s="60">
        <f>E6+E308</f>
        <v>6732968.7600000016</v>
      </c>
      <c r="F422" s="45">
        <f t="shared" si="72"/>
        <v>111.56000619542827</v>
      </c>
    </row>
    <row r="423" spans="1:6" ht="12.75" customHeight="1" x14ac:dyDescent="0.2">
      <c r="A423" s="63" t="s">
        <v>582</v>
      </c>
      <c r="B423" s="64" t="s">
        <v>805</v>
      </c>
      <c r="C423" s="247" t="s">
        <v>806</v>
      </c>
      <c r="D423" s="60">
        <f t="shared" ref="D423:E423" si="103">D299+D360</f>
        <v>6194379.8100000005</v>
      </c>
      <c r="E423" s="60">
        <f t="shared" si="103"/>
        <v>8250684.8400000017</v>
      </c>
      <c r="F423" s="45">
        <f t="shared" si="72"/>
        <v>133.19630202010489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159090.82999999914</v>
      </c>
      <c r="E425" s="60">
        <f t="shared" si="105"/>
        <v>1517716.08</v>
      </c>
      <c r="F425" s="45">
        <f t="shared" si="72"/>
        <v>953.99343884245764</v>
      </c>
    </row>
    <row r="426" spans="1:6" ht="12.75" customHeight="1" x14ac:dyDescent="0.2">
      <c r="A426" s="251" t="s">
        <v>811</v>
      </c>
      <c r="B426" s="183" t="s">
        <v>812</v>
      </c>
      <c r="C426" s="252" t="s">
        <v>813</v>
      </c>
      <c r="D426" s="60">
        <f t="shared" ref="D426:E426" si="106">IF(D302-D303+D419-D420&gt;=0,D302-D303+D419-D420,0)</f>
        <v>441067.85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219279.76</v>
      </c>
      <c r="F427" s="45" t="str">
        <f t="shared" si="72"/>
        <v>-</v>
      </c>
    </row>
    <row r="428" spans="1:6" ht="24" x14ac:dyDescent="0.2">
      <c r="A428" s="249" t="s">
        <v>816</v>
      </c>
      <c r="B428" s="243" t="s">
        <v>817</v>
      </c>
      <c r="C428" s="250" t="s">
        <v>818</v>
      </c>
      <c r="D428" s="81">
        <f t="shared" ref="D428:E428" si="108">D304+D421</f>
        <v>195824.46</v>
      </c>
      <c r="E428" s="81">
        <f t="shared" si="108"/>
        <v>453549.94</v>
      </c>
      <c r="F428" s="61">
        <f t="shared" si="72"/>
        <v>231.61046377965246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1949924.21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1949924.21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1933749.71</v>
      </c>
      <c r="F497" s="45" t="str">
        <f t="shared" si="109"/>
        <v>-</v>
      </c>
    </row>
    <row r="498" spans="1:6" ht="12.75" customHeight="1" x14ac:dyDescent="0.2">
      <c r="A498" s="63">
        <v>8422</v>
      </c>
      <c r="B498" s="64" t="s">
        <v>956</v>
      </c>
      <c r="C498" s="247" t="s">
        <v>957</v>
      </c>
      <c r="D498" s="194">
        <v>0</v>
      </c>
      <c r="E498" s="194">
        <v>1933749.71</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16174.5</v>
      </c>
      <c r="F502" s="45" t="str">
        <f t="shared" si="109"/>
        <v>-</v>
      </c>
    </row>
    <row r="503" spans="1:6" ht="12.75" customHeight="1" x14ac:dyDescent="0.2">
      <c r="A503" s="63">
        <v>8443</v>
      </c>
      <c r="B503" s="64" t="s">
        <v>966</v>
      </c>
      <c r="C503" s="247" t="s">
        <v>967</v>
      </c>
      <c r="D503" s="194">
        <v>0</v>
      </c>
      <c r="E503" s="194">
        <v>16174.5</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610589.48</v>
      </c>
      <c r="E535" s="60">
        <f>E536+E571+E584+E597+E629</f>
        <v>212555.47999999998</v>
      </c>
      <c r="F535" s="45">
        <f t="shared" si="109"/>
        <v>34.811520172276794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610589.48</v>
      </c>
      <c r="E597" s="60">
        <f t="shared" si="152"/>
        <v>212555.47999999998</v>
      </c>
      <c r="F597" s="45">
        <f t="shared" si="109"/>
        <v>34.811520172276794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110392.28</v>
      </c>
      <c r="E603" s="60">
        <f t="shared" si="154"/>
        <v>86652.800000000003</v>
      </c>
      <c r="F603" s="45">
        <f t="shared" si="109"/>
        <v>78.495344058479461</v>
      </c>
    </row>
    <row r="604" spans="1:6" ht="12.75" customHeight="1" x14ac:dyDescent="0.2">
      <c r="A604" s="63">
        <v>5422</v>
      </c>
      <c r="B604" s="64" t="s">
        <v>1158</v>
      </c>
      <c r="C604" s="247" t="s">
        <v>1159</v>
      </c>
      <c r="D604" s="194">
        <v>110392.28</v>
      </c>
      <c r="E604" s="194">
        <v>86652.800000000003</v>
      </c>
      <c r="F604" s="45">
        <f t="shared" si="109"/>
        <v>78.495344058479461</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500197.19999999995</v>
      </c>
      <c r="E609" s="60">
        <f t="shared" si="156"/>
        <v>125902.68</v>
      </c>
      <c r="F609" s="45">
        <f t="shared" si="109"/>
        <v>25.170608711924018</v>
      </c>
    </row>
    <row r="610" spans="1:6" ht="24" x14ac:dyDescent="0.2">
      <c r="A610" s="63">
        <v>5443</v>
      </c>
      <c r="B610" s="64" t="s">
        <v>1170</v>
      </c>
      <c r="C610" s="247" t="s">
        <v>1171</v>
      </c>
      <c r="D610" s="194">
        <v>472453.48</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27743.72</v>
      </c>
      <c r="E612" s="194">
        <v>125902.68</v>
      </c>
      <c r="F612" s="45">
        <f t="shared" si="109"/>
        <v>453.80605052242453</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1737368.73</v>
      </c>
      <c r="F639" s="45" t="str">
        <f t="shared" si="109"/>
        <v>-</v>
      </c>
    </row>
    <row r="640" spans="1:6" ht="12.75" customHeight="1" x14ac:dyDescent="0.2">
      <c r="A640" s="63" t="s">
        <v>582</v>
      </c>
      <c r="B640" s="64" t="s">
        <v>1230</v>
      </c>
      <c r="C640" s="247" t="s">
        <v>1231</v>
      </c>
      <c r="D640" s="60">
        <f>IF(D535-D430&gt;=0,D535-D430,0)</f>
        <v>610589.48</v>
      </c>
      <c r="E640" s="60">
        <f>IF(E535-E430&gt;=0,E535-E430,0)</f>
        <v>0</v>
      </c>
      <c r="F640" s="45">
        <f t="shared" si="109"/>
        <v>0</v>
      </c>
    </row>
    <row r="641" spans="1:6" ht="12.75" customHeight="1" x14ac:dyDescent="0.2">
      <c r="A641" s="63">
        <v>92213</v>
      </c>
      <c r="B641" s="64" t="s">
        <v>1232</v>
      </c>
      <c r="C641" s="247" t="s">
        <v>1233</v>
      </c>
      <c r="D641" s="194">
        <v>203501.98</v>
      </c>
      <c r="E641" s="194">
        <v>94169.279999999999</v>
      </c>
      <c r="F641" s="45">
        <f t="shared" si="109"/>
        <v>46.274380229617421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6035288.9800000014</v>
      </c>
      <c r="E643" s="60">
        <f>E422+E430</f>
        <v>8682892.9700000025</v>
      </c>
      <c r="F643" s="45">
        <f t="shared" si="109"/>
        <v>143.86871943951226</v>
      </c>
    </row>
    <row r="644" spans="1:6" ht="12.75" customHeight="1" x14ac:dyDescent="0.2">
      <c r="A644" s="63" t="s">
        <v>582</v>
      </c>
      <c r="B644" s="64" t="s">
        <v>1238</v>
      </c>
      <c r="C644" s="247" t="s">
        <v>1239</v>
      </c>
      <c r="D644" s="60">
        <f>D423+D535</f>
        <v>6804969.290000001</v>
      </c>
      <c r="E644" s="60">
        <f>E423+E535</f>
        <v>8463240.3200000022</v>
      </c>
      <c r="F644" s="45">
        <f t="shared" si="109"/>
        <v>124.36853069178217</v>
      </c>
    </row>
    <row r="645" spans="1:6" ht="12.75" customHeight="1" x14ac:dyDescent="0.2">
      <c r="A645" s="63" t="s">
        <v>582</v>
      </c>
      <c r="B645" s="64" t="s">
        <v>1240</v>
      </c>
      <c r="C645" s="247" t="s">
        <v>1241</v>
      </c>
      <c r="D645" s="60">
        <f t="shared" ref="D645:E645" si="163">IF(D643&gt;=D644,D643-D644,0)</f>
        <v>0</v>
      </c>
      <c r="E645" s="60">
        <f t="shared" si="163"/>
        <v>219652.65000000037</v>
      </c>
      <c r="F645" s="45" t="str">
        <f t="shared" si="109"/>
        <v>-</v>
      </c>
    </row>
    <row r="646" spans="1:6" ht="12.75" customHeight="1" x14ac:dyDescent="0.2">
      <c r="A646" s="63" t="s">
        <v>582</v>
      </c>
      <c r="B646" s="64" t="s">
        <v>1242</v>
      </c>
      <c r="C646" s="247" t="s">
        <v>1243</v>
      </c>
      <c r="D646" s="60">
        <f t="shared" ref="D646:E646" si="164">IF(D644&gt;=D643,D644-D643,0)</f>
        <v>769680.30999999959</v>
      </c>
      <c r="E646" s="60">
        <f t="shared" si="164"/>
        <v>0</v>
      </c>
      <c r="F646" s="45">
        <f t="shared" si="109"/>
        <v>0</v>
      </c>
    </row>
    <row r="647" spans="1:6" ht="24" x14ac:dyDescent="0.2">
      <c r="A647" s="251" t="s">
        <v>1244</v>
      </c>
      <c r="B647" s="64" t="s">
        <v>1245</v>
      </c>
      <c r="C647" s="252" t="s">
        <v>1244</v>
      </c>
      <c r="D647" s="60">
        <f>IF(D426-D427+D641-D642&gt;=0,D426-D427+D641-D642,0)</f>
        <v>644569.82999999996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125110.48000000001</v>
      </c>
      <c r="F648" s="45" t="str">
        <f t="shared" si="109"/>
        <v>-</v>
      </c>
    </row>
    <row r="649" spans="1:6" ht="24" x14ac:dyDescent="0.2">
      <c r="A649" s="63" t="s">
        <v>582</v>
      </c>
      <c r="B649" s="64" t="s">
        <v>1248</v>
      </c>
      <c r="C649" s="247" t="s">
        <v>1249</v>
      </c>
      <c r="D649" s="60">
        <f t="shared" ref="D649:E649" si="165">IF(D645+D647-D646-D648&gt;=0,D645+D647-D646-D648,0)</f>
        <v>0</v>
      </c>
      <c r="E649" s="60">
        <f t="shared" si="165"/>
        <v>94542.170000000362</v>
      </c>
      <c r="F649" s="45" t="str">
        <f t="shared" si="109"/>
        <v>-</v>
      </c>
    </row>
    <row r="650" spans="1:6" ht="24" x14ac:dyDescent="0.2">
      <c r="A650" s="63" t="s">
        <v>582</v>
      </c>
      <c r="B650" s="64" t="s">
        <v>1250</v>
      </c>
      <c r="C650" s="247" t="s">
        <v>1251</v>
      </c>
      <c r="D650" s="60">
        <f t="shared" ref="D650:E650" si="166">IF(D646+D648-D645-D647&gt;=0,D646+D648-D645-D647,0)</f>
        <v>125110.47999999963</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824706.33</v>
      </c>
      <c r="E653" s="194">
        <v>378879</v>
      </c>
      <c r="F653" s="45">
        <f t="shared" ref="F653:F740" si="167">IF(D653&lt;&gt;0,IF(E653/D653&gt;=100,"&gt;&gt;100",E653/D653*100),"-")</f>
        <v>45.941080626845682</v>
      </c>
    </row>
    <row r="654" spans="1:6" ht="12.75" customHeight="1" x14ac:dyDescent="0.2">
      <c r="A654" s="63" t="s">
        <v>1257</v>
      </c>
      <c r="B654" s="64" t="s">
        <v>1258</v>
      </c>
      <c r="C654" s="247" t="s">
        <v>1257</v>
      </c>
      <c r="D654" s="194">
        <v>7350266.8499999996</v>
      </c>
      <c r="E654" s="194">
        <v>8337060.4800000004</v>
      </c>
      <c r="F654" s="45">
        <f t="shared" si="167"/>
        <v>113.42527625374581</v>
      </c>
    </row>
    <row r="655" spans="1:6" ht="12.75" customHeight="1" x14ac:dyDescent="0.2">
      <c r="A655" s="63" t="s">
        <v>1259</v>
      </c>
      <c r="B655" s="64" t="s">
        <v>1260</v>
      </c>
      <c r="C655" s="247" t="s">
        <v>1259</v>
      </c>
      <c r="D655" s="194">
        <v>7796094.1799999997</v>
      </c>
      <c r="E655" s="194">
        <v>8036851.5999999996</v>
      </c>
      <c r="F655" s="45">
        <f t="shared" si="167"/>
        <v>103.08817998399296</v>
      </c>
    </row>
    <row r="656" spans="1:6" ht="24" x14ac:dyDescent="0.2">
      <c r="A656" s="63">
        <v>11</v>
      </c>
      <c r="B656" s="64" t="s">
        <v>1261</v>
      </c>
      <c r="C656" s="247" t="s">
        <v>1262</v>
      </c>
      <c r="D656" s="60">
        <f t="shared" ref="D656:E656" si="168">+D653+D654-D655</f>
        <v>378879</v>
      </c>
      <c r="E656" s="60">
        <f t="shared" si="168"/>
        <v>679087.88000000082</v>
      </c>
      <c r="F656" s="45">
        <f t="shared" si="167"/>
        <v>179.23608328780449</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46</v>
      </c>
      <c r="E658" s="253">
        <v>49</v>
      </c>
      <c r="F658" s="45">
        <f t="shared" si="167"/>
        <v>106.5217391304348</v>
      </c>
    </row>
    <row r="659" spans="1:6" ht="12.75" customHeight="1" x14ac:dyDescent="0.2">
      <c r="A659" s="63" t="s">
        <v>582</v>
      </c>
      <c r="B659" s="64" t="s">
        <v>1267</v>
      </c>
      <c r="C659" s="247" t="s">
        <v>1268</v>
      </c>
      <c r="D659" s="253">
        <v>13</v>
      </c>
      <c r="E659" s="253">
        <v>12</v>
      </c>
      <c r="F659" s="45">
        <f t="shared" si="167"/>
        <v>92.307692307692307</v>
      </c>
    </row>
    <row r="660" spans="1:6" ht="12.75" customHeight="1" x14ac:dyDescent="0.2">
      <c r="A660" s="63" t="s">
        <v>582</v>
      </c>
      <c r="B660" s="64" t="s">
        <v>1269</v>
      </c>
      <c r="C660" s="247" t="s">
        <v>1270</v>
      </c>
      <c r="D660" s="253">
        <v>43</v>
      </c>
      <c r="E660" s="253">
        <v>46</v>
      </c>
      <c r="F660" s="45">
        <f t="shared" si="167"/>
        <v>106.9767441860465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1714.22</v>
      </c>
      <c r="F663" s="71" t="str">
        <f t="shared" si="167"/>
        <v>-</v>
      </c>
    </row>
    <row r="664" spans="1:6" ht="12.75" customHeight="1" x14ac:dyDescent="0.2">
      <c r="A664" s="70" t="s">
        <v>1278</v>
      </c>
      <c r="B664" s="65" t="s">
        <v>1279</v>
      </c>
      <c r="C664" s="277" t="s">
        <v>1278</v>
      </c>
      <c r="D664" s="192">
        <v>0</v>
      </c>
      <c r="E664" s="192">
        <v>256586.43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66.36</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351307.39</v>
      </c>
      <c r="E669" s="194">
        <v>111468</v>
      </c>
      <c r="F669" s="45">
        <f t="shared" si="167"/>
        <v>31.729477708965923</v>
      </c>
    </row>
    <row r="670" spans="1:6" ht="12.75" customHeight="1" x14ac:dyDescent="0.2">
      <c r="A670" s="63">
        <v>63312</v>
      </c>
      <c r="B670" s="64" t="s">
        <v>1290</v>
      </c>
      <c r="C670" s="247" t="s">
        <v>1291</v>
      </c>
      <c r="D670" s="194">
        <v>143.27000000000001</v>
      </c>
      <c r="E670" s="194">
        <v>6461.93</v>
      </c>
      <c r="F670" s="45">
        <f t="shared" si="167"/>
        <v>4510.3161862218185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43110.98</v>
      </c>
      <c r="E673" s="194">
        <v>75738.929999999993</v>
      </c>
      <c r="F673" s="45">
        <f t="shared" si="167"/>
        <v>175.68361934708975</v>
      </c>
    </row>
    <row r="674" spans="1:6" ht="12.75" customHeight="1" x14ac:dyDescent="0.2">
      <c r="A674" s="63">
        <v>63322</v>
      </c>
      <c r="B674" s="64" t="s">
        <v>1298</v>
      </c>
      <c r="C674" s="247" t="s">
        <v>1299</v>
      </c>
      <c r="D674" s="194">
        <v>72120</v>
      </c>
      <c r="E674" s="194">
        <v>182857</v>
      </c>
      <c r="F674" s="45">
        <f t="shared" si="167"/>
        <v>253.54547975596228</v>
      </c>
    </row>
    <row r="675" spans="1:6" ht="12.75" customHeight="1" x14ac:dyDescent="0.2">
      <c r="A675" s="63">
        <v>63323</v>
      </c>
      <c r="B675" s="64" t="s">
        <v>1300</v>
      </c>
      <c r="C675" s="247" t="s">
        <v>1301</v>
      </c>
      <c r="D675" s="194">
        <v>41274.61</v>
      </c>
      <c r="E675" s="194">
        <v>25183.14</v>
      </c>
      <c r="F675" s="45">
        <f t="shared" si="167"/>
        <v>61.013635259061196</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6505.13</v>
      </c>
      <c r="E684" s="192">
        <v>7921.88</v>
      </c>
      <c r="F684" s="71">
        <f t="shared" si="167"/>
        <v>121.77896521668283</v>
      </c>
    </row>
    <row r="685" spans="1:6" ht="24" x14ac:dyDescent="0.2">
      <c r="A685" s="63">
        <v>63622</v>
      </c>
      <c r="B685" s="244" t="s">
        <v>1320</v>
      </c>
      <c r="C685" s="247" t="s">
        <v>1321</v>
      </c>
      <c r="D685" s="194">
        <v>11800</v>
      </c>
      <c r="E685" s="194">
        <v>15266</v>
      </c>
      <c r="F685" s="45">
        <f t="shared" si="167"/>
        <v>129.37288135593221</v>
      </c>
    </row>
    <row r="686" spans="1:6" ht="24" x14ac:dyDescent="0.2">
      <c r="A686" s="63">
        <v>63623</v>
      </c>
      <c r="B686" s="244" t="s">
        <v>1322</v>
      </c>
      <c r="C686" s="247" t="s">
        <v>1323</v>
      </c>
      <c r="D686" s="194">
        <v>1978</v>
      </c>
      <c r="E686" s="194">
        <v>0</v>
      </c>
      <c r="F686" s="45">
        <f t="shared" si="167"/>
        <v>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9846.4</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782980.16</v>
      </c>
      <c r="E706" s="192">
        <v>339476.52</v>
      </c>
      <c r="F706" s="71">
        <f t="shared" si="167"/>
        <v>43.356975992852739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49.8</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322367.28999999998</v>
      </c>
      <c r="E724" s="192">
        <v>341725.05</v>
      </c>
      <c r="F724" s="71">
        <f t="shared" si="167"/>
        <v>106.00487723180601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312.5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18795.72</v>
      </c>
      <c r="E732" s="192">
        <v>0</v>
      </c>
      <c r="F732" s="71">
        <f t="shared" si="167"/>
        <v>0</v>
      </c>
    </row>
    <row r="733" spans="1:6" ht="12.75" customHeight="1" x14ac:dyDescent="0.2">
      <c r="A733" s="70">
        <v>31215</v>
      </c>
      <c r="B733" s="65" t="s">
        <v>1396</v>
      </c>
      <c r="C733" s="278" t="s">
        <v>1397</v>
      </c>
      <c r="D733" s="192">
        <v>3104.77</v>
      </c>
      <c r="E733" s="192">
        <v>3273.75</v>
      </c>
      <c r="F733" s="71">
        <f t="shared" si="167"/>
        <v>105.44259317115277</v>
      </c>
    </row>
    <row r="734" spans="1:6" ht="12.75" customHeight="1" x14ac:dyDescent="0.2">
      <c r="A734" s="70">
        <v>32121</v>
      </c>
      <c r="B734" s="65" t="s">
        <v>1398</v>
      </c>
      <c r="C734" s="278" t="s">
        <v>1399</v>
      </c>
      <c r="D734" s="192">
        <v>39534.910000000003</v>
      </c>
      <c r="E734" s="192">
        <v>40872.449999999997</v>
      </c>
      <c r="F734" s="71">
        <f t="shared" si="167"/>
        <v>103.38318716294029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9885.6299999999992</v>
      </c>
      <c r="E736" s="194">
        <v>14159.65</v>
      </c>
      <c r="F736" s="45">
        <f t="shared" si="167"/>
        <v>143.2346749777202</v>
      </c>
    </row>
    <row r="737" spans="1:6" ht="12.75" customHeight="1" x14ac:dyDescent="0.2">
      <c r="A737" s="63" t="s">
        <v>1404</v>
      </c>
      <c r="B737" s="64" t="s">
        <v>1405</v>
      </c>
      <c r="C737" s="247" t="s">
        <v>1404</v>
      </c>
      <c r="D737" s="194">
        <v>757.48</v>
      </c>
      <c r="E737" s="194">
        <v>429.29</v>
      </c>
      <c r="F737" s="45">
        <f t="shared" si="167"/>
        <v>56.673443523261348</v>
      </c>
    </row>
    <row r="738" spans="1:6" ht="12.75" customHeight="1" x14ac:dyDescent="0.2">
      <c r="A738" s="63" t="s">
        <v>1406</v>
      </c>
      <c r="B738" s="64" t="s">
        <v>1407</v>
      </c>
      <c r="C738" s="247" t="s">
        <v>1406</v>
      </c>
      <c r="D738" s="194">
        <v>10984.38</v>
      </c>
      <c r="E738" s="194">
        <v>14021.2</v>
      </c>
      <c r="F738" s="45">
        <f t="shared" si="167"/>
        <v>127.64671287774097</v>
      </c>
    </row>
    <row r="739" spans="1:6" ht="12.75" customHeight="1" x14ac:dyDescent="0.2">
      <c r="A739" s="70" t="s">
        <v>1408</v>
      </c>
      <c r="B739" s="65" t="s">
        <v>1409</v>
      </c>
      <c r="C739" s="278" t="s">
        <v>1408</v>
      </c>
      <c r="D739" s="192">
        <v>8017.04</v>
      </c>
      <c r="E739" s="192">
        <v>3427.93</v>
      </c>
      <c r="F739" s="71">
        <f t="shared" si="167"/>
        <v>42.758050352748647</v>
      </c>
    </row>
    <row r="740" spans="1:6" ht="12.75" customHeight="1" x14ac:dyDescent="0.2">
      <c r="A740" s="70" t="s">
        <v>1410</v>
      </c>
      <c r="B740" s="65" t="s">
        <v>1411</v>
      </c>
      <c r="C740" s="278" t="s">
        <v>1410</v>
      </c>
      <c r="D740" s="192">
        <v>15498.8</v>
      </c>
      <c r="E740" s="192">
        <v>0</v>
      </c>
      <c r="F740" s="71">
        <f t="shared" si="167"/>
        <v>0</v>
      </c>
    </row>
    <row r="741" spans="1:6" ht="12.75" customHeight="1" x14ac:dyDescent="0.2">
      <c r="A741" s="70">
        <v>32911</v>
      </c>
      <c r="B741" s="65" t="s">
        <v>1412</v>
      </c>
      <c r="C741" s="278" t="s">
        <v>1413</v>
      </c>
      <c r="D741" s="192">
        <v>13948.32</v>
      </c>
      <c r="E741" s="192">
        <v>17613.349999999999</v>
      </c>
      <c r="F741" s="71">
        <f t="shared" ref="F741:F1006" si="169">IF(D741&lt;&gt;0,IF(E741/D741&gt;=100,"&gt;&gt;100",E741/D741*100),"-")</f>
        <v>126.27578088257223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2884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31810.09</v>
      </c>
      <c r="E757" s="194">
        <v>57966.080000000002</v>
      </c>
      <c r="F757" s="45">
        <f t="shared" si="169"/>
        <v>182.22545110686579</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6977.98</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21734</v>
      </c>
      <c r="E843" s="194">
        <v>35776.17</v>
      </c>
      <c r="F843" s="45">
        <f t="shared" si="169"/>
        <v>164.60922977822764</v>
      </c>
    </row>
    <row r="844" spans="1:6" ht="12.75" customHeight="1" x14ac:dyDescent="0.2">
      <c r="A844" s="63" t="s">
        <v>1617</v>
      </c>
      <c r="B844" s="64" t="s">
        <v>1618</v>
      </c>
      <c r="C844" s="247" t="s">
        <v>1617</v>
      </c>
      <c r="D844" s="194">
        <v>2818.16</v>
      </c>
      <c r="E844" s="194">
        <v>0</v>
      </c>
      <c r="F844" s="45">
        <f t="shared" si="169"/>
        <v>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5926.9</v>
      </c>
      <c r="E846" s="194">
        <v>7810</v>
      </c>
      <c r="F846" s="45">
        <f t="shared" si="169"/>
        <v>131.77208996271239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9025.17</v>
      </c>
      <c r="E848" s="194">
        <v>14466.81</v>
      </c>
      <c r="F848" s="45">
        <f t="shared" si="169"/>
        <v>160.29404432271082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17.260000000000002</v>
      </c>
      <c r="E850" s="194">
        <v>0</v>
      </c>
      <c r="F850" s="45">
        <f t="shared" si="169"/>
        <v>0</v>
      </c>
    </row>
    <row r="851" spans="1:6" ht="12.75" customHeight="1" x14ac:dyDescent="0.2">
      <c r="A851" s="63">
        <v>37221</v>
      </c>
      <c r="B851" s="64" t="s">
        <v>1631</v>
      </c>
      <c r="C851" s="247" t="s">
        <v>1632</v>
      </c>
      <c r="D851" s="194">
        <v>0</v>
      </c>
      <c r="E851" s="194">
        <v>3089.41</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469.78</v>
      </c>
      <c r="E853" s="194">
        <v>718.44</v>
      </c>
      <c r="F853" s="45">
        <f t="shared" si="169"/>
        <v>152.93115926603943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3126.03</v>
      </c>
      <c r="E855" s="194">
        <v>2503.33</v>
      </c>
      <c r="F855" s="45">
        <f t="shared" si="169"/>
        <v>80.080165577425674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617280.75</v>
      </c>
      <c r="E857" s="194">
        <v>424487.2</v>
      </c>
      <c r="F857" s="45">
        <f t="shared" si="169"/>
        <v>68.767282958362145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1933749.71</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16174.5</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110392.28</v>
      </c>
      <c r="E974" s="192">
        <v>86652.800000000003</v>
      </c>
      <c r="F974" s="71">
        <f t="shared" si="169"/>
        <v>78.495344058479461</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472453.48</v>
      </c>
      <c r="E980" s="192">
        <v>0</v>
      </c>
      <c r="F980" s="71">
        <f t="shared" si="169"/>
        <v>0</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27743.72</v>
      </c>
      <c r="E984" s="192">
        <v>125902.68</v>
      </c>
      <c r="F984" s="71">
        <f t="shared" si="169"/>
        <v>453.80605052242453</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D339" sqref="D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16261475.550000001</v>
      </c>
      <c r="E6" s="180">
        <f t="shared" si="0"/>
        <v>18467184.819999997</v>
      </c>
      <c r="F6" s="181">
        <f t="shared" ref="F6:F298" si="1">IF(D6&gt;0,IF(E6/D6&gt;=100,"&gt;&gt;100",E6/D6*100),"-")</f>
        <v>113.56401676599388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15399323.34</v>
      </c>
      <c r="E7" s="79">
        <f t="shared" si="2"/>
        <v>17247470.689999998</v>
      </c>
      <c r="F7" s="71">
        <f t="shared" si="1"/>
        <v>112.00148415092632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2159308.79</v>
      </c>
      <c r="E8" s="79">
        <f>E9+E10-E11</f>
        <v>2167308.79</v>
      </c>
      <c r="F8" s="71">
        <f t="shared" si="1"/>
        <v>100.37048892854273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2155645.64</v>
      </c>
      <c r="E9" s="192">
        <v>2163645.64</v>
      </c>
      <c r="F9" s="71">
        <f t="shared" si="1"/>
        <v>100.37111851092557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3663.15</v>
      </c>
      <c r="E10" s="192">
        <v>3663.15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12080381.339999998</v>
      </c>
      <c r="E12" s="79">
        <f t="shared" si="3"/>
        <v>14883973.189999998</v>
      </c>
      <c r="F12" s="71">
        <f t="shared" si="1"/>
        <v>123.20780918328195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11230393.75</v>
      </c>
      <c r="E13" s="79">
        <f t="shared" si="4"/>
        <v>13930004.239999998</v>
      </c>
      <c r="F13" s="71">
        <f t="shared" si="1"/>
        <v>124.03843133282837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5327207.59</v>
      </c>
      <c r="E15" s="192">
        <v>8305916.4800000004</v>
      </c>
      <c r="F15" s="71">
        <f t="shared" si="1"/>
        <v>155.91501437998215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4472708.41</v>
      </c>
      <c r="E16" s="192">
        <v>4599669.8099999996</v>
      </c>
      <c r="F16" s="71">
        <f t="shared" si="1"/>
        <v>102.83857985725476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7513875.2300000004</v>
      </c>
      <c r="E17" s="192">
        <v>7631385.8600000003</v>
      </c>
      <c r="F17" s="71">
        <f t="shared" si="1"/>
        <v>101.56391510908813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6083397.4800000004</v>
      </c>
      <c r="E18" s="192">
        <v>6606967.9100000001</v>
      </c>
      <c r="F18" s="71">
        <f t="shared" si="1"/>
        <v>108.60654645239455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246176.12999999989</v>
      </c>
      <c r="E19" s="79">
        <f t="shared" si="5"/>
        <v>278426.5</v>
      </c>
      <c r="F19" s="71">
        <f t="shared" si="1"/>
        <v>113.10052684636813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498725.99</v>
      </c>
      <c r="E20" s="192">
        <v>582180.54</v>
      </c>
      <c r="F20" s="71">
        <f t="shared" si="1"/>
        <v>116.73354741348049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27631.47</v>
      </c>
      <c r="E21" s="192">
        <v>34405.47</v>
      </c>
      <c r="F21" s="71">
        <f t="shared" si="1"/>
        <v>124.51552523264236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84805.34</v>
      </c>
      <c r="E22" s="192">
        <v>84805.34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383.64</v>
      </c>
      <c r="E24" s="192">
        <v>383.64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732094.42</v>
      </c>
      <c r="E26" s="192">
        <v>789427.28</v>
      </c>
      <c r="F26" s="71">
        <f t="shared" si="1"/>
        <v>107.83134776522405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1097464.73</v>
      </c>
      <c r="E28" s="192">
        <v>1212775.77</v>
      </c>
      <c r="F28" s="71">
        <f t="shared" si="1"/>
        <v>110.50703834464002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23164.089999999997</v>
      </c>
      <c r="E29" s="79">
        <f t="shared" si="6"/>
        <v>38962.869999999995</v>
      </c>
      <c r="F29" s="71">
        <f t="shared" si="1"/>
        <v>168.20375848997307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91771.86</v>
      </c>
      <c r="E30" s="192">
        <v>103928.04</v>
      </c>
      <c r="F30" s="71">
        <f t="shared" si="1"/>
        <v>113.24608654548354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68607.77</v>
      </c>
      <c r="E34" s="192">
        <v>64965.17</v>
      </c>
      <c r="F34" s="71">
        <f t="shared" si="1"/>
        <v>94.690688824312446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371228.79000000004</v>
      </c>
      <c r="E35" s="79">
        <f t="shared" si="7"/>
        <v>390715.91</v>
      </c>
      <c r="F35" s="71">
        <f t="shared" si="1"/>
        <v>105.24935579484553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372053.4</v>
      </c>
      <c r="E36" s="192">
        <v>392363.24</v>
      </c>
      <c r="F36" s="71">
        <f t="shared" si="1"/>
        <v>105.45885079937449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824.61</v>
      </c>
      <c r="E40" s="192">
        <v>1647.33</v>
      </c>
      <c r="F40" s="71">
        <f t="shared" si="1"/>
        <v>199.77080074216903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37709.269999999997</v>
      </c>
      <c r="E42" s="192">
        <v>37709.269999999997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37709.269999999997</v>
      </c>
      <c r="E44" s="192">
        <v>37709.269999999997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209418.58000000007</v>
      </c>
      <c r="E45" s="79">
        <f t="shared" si="9"/>
        <v>245863.66999999993</v>
      </c>
      <c r="F45" s="71">
        <f t="shared" si="1"/>
        <v>117.40298783422169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86538.89</v>
      </c>
      <c r="E47" s="192">
        <v>97940.46</v>
      </c>
      <c r="F47" s="71">
        <f t="shared" si="1"/>
        <v>113.17508232425908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217311.74</v>
      </c>
      <c r="E48" s="192">
        <v>217311.74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798015.45</v>
      </c>
      <c r="E49" s="192">
        <v>880859.96</v>
      </c>
      <c r="F49" s="71">
        <f t="shared" si="1"/>
        <v>110.38131655220459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892447.5</v>
      </c>
      <c r="E50" s="192">
        <v>950248.49</v>
      </c>
      <c r="F50" s="71">
        <f t="shared" si="1"/>
        <v>106.4766823818768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260064.11</v>
      </c>
      <c r="E54" s="192">
        <v>310837.19</v>
      </c>
      <c r="F54" s="71">
        <f t="shared" si="1"/>
        <v>119.52329369861916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260064.11</v>
      </c>
      <c r="E55" s="192">
        <v>310837.19</v>
      </c>
      <c r="F55" s="71">
        <f t="shared" si="1"/>
        <v>119.52329369861916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1159633.21</v>
      </c>
      <c r="E56" s="79">
        <f t="shared" si="11"/>
        <v>187521.48</v>
      </c>
      <c r="F56" s="71">
        <f t="shared" si="1"/>
        <v>16.170757993383098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1154195.71</v>
      </c>
      <c r="E57" s="192">
        <v>166646.48000000001</v>
      </c>
      <c r="F57" s="71">
        <f t="shared" si="1"/>
        <v>14.4383208632789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5437.5</v>
      </c>
      <c r="E61" s="192">
        <v>20875</v>
      </c>
      <c r="F61" s="71">
        <f t="shared" si="1"/>
        <v>383.90804597701151</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8667.23</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8667.23</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862152.2100000002</v>
      </c>
      <c r="E69" s="79">
        <f>E70+E82+E88+E119+E135+E147+E165+E171</f>
        <v>1219714.1299999999</v>
      </c>
      <c r="F69" s="71">
        <f t="shared" si="1"/>
        <v>141.47317792063649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378879</v>
      </c>
      <c r="E70" s="79">
        <f t="shared" si="12"/>
        <v>679087.88</v>
      </c>
      <c r="F70" s="71">
        <f t="shared" si="1"/>
        <v>179.23608328780429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377826.15</v>
      </c>
      <c r="E71" s="79">
        <f t="shared" si="13"/>
        <v>678604.61</v>
      </c>
      <c r="F71" s="71">
        <f t="shared" si="1"/>
        <v>179.60763435775951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377826.15</v>
      </c>
      <c r="E73" s="192">
        <v>678604.61</v>
      </c>
      <c r="F73" s="71">
        <f t="shared" si="1"/>
        <v>179.60763435775951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1052.8499999999999</v>
      </c>
      <c r="E80" s="192">
        <v>483.27</v>
      </c>
      <c r="F80" s="71">
        <f t="shared" si="1"/>
        <v>45.901125516455338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1836.96</v>
      </c>
      <c r="E82" s="79">
        <f>SUM(E83:E85)-E86+E87</f>
        <v>5388.17</v>
      </c>
      <c r="F82" s="71">
        <f t="shared" si="1"/>
        <v>293.31994164271407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1836.96</v>
      </c>
      <c r="E87" s="192">
        <v>5388.17</v>
      </c>
      <c r="F87" s="71">
        <f t="shared" si="1"/>
        <v>293.31994164271407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77543.960000000006</v>
      </c>
      <c r="E135" s="79">
        <f t="shared" si="21"/>
        <v>77543.960000000006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77543.960000000006</v>
      </c>
      <c r="E136" s="79">
        <f t="shared" si="22"/>
        <v>77543.960000000006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77543.960000000006</v>
      </c>
      <c r="E142" s="192">
        <v>77543.960000000006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403892.29000000015</v>
      </c>
      <c r="E147" s="79">
        <f t="shared" si="24"/>
        <v>457694.12</v>
      </c>
      <c r="F147" s="71">
        <f t="shared" si="1"/>
        <v>113.32083610707198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38130.71</v>
      </c>
      <c r="E148" s="192">
        <v>63544.6</v>
      </c>
      <c r="F148" s="71">
        <f t="shared" si="1"/>
        <v>166.64940149291738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1008.68</v>
      </c>
      <c r="E150" s="79">
        <f t="shared" si="25"/>
        <v>255658.06</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232004.98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1008.68</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23653.08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34222.03</v>
      </c>
      <c r="E159" s="192">
        <v>42764.65</v>
      </c>
      <c r="F159" s="71">
        <f t="shared" si="1"/>
        <v>124.96234150925589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249357.4</v>
      </c>
      <c r="E160" s="192">
        <v>254451.22</v>
      </c>
      <c r="F160" s="71">
        <f t="shared" si="1"/>
        <v>102.0427787585209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41891.39</v>
      </c>
      <c r="E161" s="192">
        <v>22857.75</v>
      </c>
      <c r="F161" s="71">
        <f t="shared" si="1"/>
        <v>54.564315006019136</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203501.98</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331.81</v>
      </c>
      <c r="E163" s="192">
        <v>331.81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164551.71</v>
      </c>
      <c r="E164" s="192">
        <v>181913.97</v>
      </c>
      <c r="F164" s="71">
        <f t="shared" si="1"/>
        <v>110.55124860142749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16261475.550000001</v>
      </c>
      <c r="E176" s="79">
        <f>E177+E251</f>
        <v>18467184.82</v>
      </c>
      <c r="F176" s="71">
        <f t="shared" si="1"/>
        <v>113.5640167659939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5148957.21</v>
      </c>
      <c r="E177" s="79">
        <f>E178+E197+E203+E219+E247+E248</f>
        <v>4628587.43</v>
      </c>
      <c r="F177" s="71">
        <f t="shared" si="1"/>
        <v>89.893686065415949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549895.31000000006</v>
      </c>
      <c r="E178" s="79">
        <f>SUM(E179:E181)+E185+E186+SUM(E194:E196)</f>
        <v>487372.12999999995</v>
      </c>
      <c r="F178" s="71">
        <f t="shared" si="1"/>
        <v>88.629984860209106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68797.03</v>
      </c>
      <c r="E179" s="192">
        <v>103837.74</v>
      </c>
      <c r="F179" s="71">
        <f t="shared" si="1"/>
        <v>150.93346326142279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213070.26</v>
      </c>
      <c r="E180" s="192">
        <v>224646.74</v>
      </c>
      <c r="F180" s="71">
        <f t="shared" si="1"/>
        <v>105.43317495365143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534.37</v>
      </c>
      <c r="E181" s="79">
        <f t="shared" si="28"/>
        <v>12793.94</v>
      </c>
      <c r="F181" s="71">
        <f t="shared" si="1"/>
        <v>2394.2100043041341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10791.27</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534.37</v>
      </c>
      <c r="E184" s="192">
        <v>2002.67</v>
      </c>
      <c r="F184" s="71">
        <f t="shared" si="1"/>
        <v>374.77216161086886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4288.93</v>
      </c>
      <c r="E185" s="192">
        <v>6447.91</v>
      </c>
      <c r="F185" s="71">
        <f t="shared" si="1"/>
        <v>150.33842939847466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9802.0499999999993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9802.0499999999993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1637.25</v>
      </c>
      <c r="E194" s="192">
        <v>1142.6099999999999</v>
      </c>
      <c r="F194" s="71">
        <f t="shared" si="1"/>
        <v>69.788364635822248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47367.58</v>
      </c>
      <c r="E195" s="192">
        <v>128236.13</v>
      </c>
      <c r="F195" s="71">
        <f t="shared" si="1"/>
        <v>270.72552577100203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214199.89</v>
      </c>
      <c r="E196" s="192">
        <v>465.01</v>
      </c>
      <c r="F196" s="71">
        <f t="shared" si="1"/>
        <v>0.21709161475293007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407993.32</v>
      </c>
      <c r="E197" s="79">
        <f>SUM(E198:E202)</f>
        <v>345874.85</v>
      </c>
      <c r="F197" s="71">
        <f t="shared" si="1"/>
        <v>84.774635525895377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2560.36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405432.96</v>
      </c>
      <c r="E199" s="192">
        <v>345874.85</v>
      </c>
      <c r="F199" s="71">
        <f t="shared" ref="F199:F202" si="30">IF(D199&gt;0,IF(E199/D199&gt;=100,"&gt;&gt;100",E199/D199*100),"-")</f>
        <v>85.309997983390389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4179101.12</v>
      </c>
      <c r="E219" s="79">
        <f t="shared" si="34"/>
        <v>3776469.85</v>
      </c>
      <c r="F219" s="71">
        <f t="shared" si="1"/>
        <v>90.365601155877272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4179101.12</v>
      </c>
      <c r="E220" s="79">
        <f t="shared" si="35"/>
        <v>3776469.85</v>
      </c>
      <c r="F220" s="71">
        <f t="shared" si="1"/>
        <v>90.365601155877272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4179101.12</v>
      </c>
      <c r="E221" s="192">
        <v>3760295.35</v>
      </c>
      <c r="F221" s="71">
        <f t="shared" si="1"/>
        <v>89.978568166352474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16174.5</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11967.46</v>
      </c>
      <c r="E247" s="192">
        <v>18870.599999999999</v>
      </c>
      <c r="F247" s="71">
        <f>IF(D247&gt;0,IF(E247/D247&gt;=100,"&gt;&gt;100",E247/D247*100),"-")</f>
        <v>157.68258260315889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11112518.34</v>
      </c>
      <c r="E251" s="79">
        <f>+E252+E255-E264+E274+E291</f>
        <v>13838597.389999999</v>
      </c>
      <c r="F251" s="71">
        <f t="shared" si="1"/>
        <v>124.53160450757015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11041804.359999999</v>
      </c>
      <c r="E252" s="79">
        <f>E253-E254</f>
        <v>13290505.279999999</v>
      </c>
      <c r="F252" s="71">
        <f t="shared" si="1"/>
        <v>120.36533927503856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15476867.300000001</v>
      </c>
      <c r="E253" s="192">
        <v>17322936.949999999</v>
      </c>
      <c r="F253" s="71">
        <f t="shared" si="1"/>
        <v>111.92792839930854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4435062.9400000004</v>
      </c>
      <c r="E254" s="192">
        <v>4032431.67</v>
      </c>
      <c r="F254" s="71">
        <f t="shared" si="1"/>
        <v>90.921633459388957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-125110.47999999998</v>
      </c>
      <c r="E255" s="79">
        <f>E256-E260</f>
        <v>94542.16999999946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1297676.45</v>
      </c>
      <c r="E256" s="79">
        <f>SUM(E257:E259)</f>
        <v>2870921.3899999997</v>
      </c>
      <c r="F256" s="71">
        <f t="shared" si="1"/>
        <v>221.23553139921742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1297676.45</v>
      </c>
      <c r="E257" s="192">
        <v>1040442.96</v>
      </c>
      <c r="F257" s="71">
        <f t="shared" si="1"/>
        <v>80.177378575376011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c r="E259" s="192">
        <v>1830478.43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1422786.93</v>
      </c>
      <c r="E260" s="79">
        <f>SUM(E261:E263)</f>
        <v>2776379.22</v>
      </c>
      <c r="F260" s="71">
        <f t="shared" si="1"/>
        <v>195.13668290444588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1094867.45</v>
      </c>
      <c r="E262" s="192">
        <v>2776379.22</v>
      </c>
      <c r="F262" s="71">
        <f t="shared" si="1"/>
        <v>253.58130977407362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327919.48</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195824.46000000002</v>
      </c>
      <c r="E274" s="79">
        <f>SUM(E275:E277)+SUM(E286:E290)</f>
        <v>453549.94</v>
      </c>
      <c r="F274" s="71">
        <f t="shared" si="1"/>
        <v>231.61046377965243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15807.95</v>
      </c>
      <c r="E275" s="192">
        <v>24027.4</v>
      </c>
      <c r="F275" s="71">
        <f t="shared" ref="F275:F290" si="39">IF(D275&gt;0,IF(E275/D275&gt;=100,"&gt;&gt;100",E275/D275*100),"-")</f>
        <v>151.99567306323718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1008.68</v>
      </c>
      <c r="E277" s="79">
        <f>SUM(E278:E285)</f>
        <v>255658.06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232004.98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1008.68</v>
      </c>
      <c r="E283" s="192">
        <v>0</v>
      </c>
      <c r="F283" s="71">
        <f t="shared" si="39"/>
        <v>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23653.08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5511.01</v>
      </c>
      <c r="E286" s="192">
        <v>16778.650000000001</v>
      </c>
      <c r="F286" s="71">
        <f t="shared" si="39"/>
        <v>304.45689628579879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131605.43</v>
      </c>
      <c r="E287" s="192">
        <v>134228.07999999999</v>
      </c>
      <c r="F287" s="71">
        <f t="shared" si="39"/>
        <v>101.99281291053113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41891.39</v>
      </c>
      <c r="E288" s="192">
        <v>22857.75</v>
      </c>
      <c r="F288" s="71">
        <f t="shared" si="39"/>
        <v>54.564315006019136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5347434.5</v>
      </c>
      <c r="E297" s="79">
        <f t="shared" si="42"/>
        <v>5651969</v>
      </c>
      <c r="F297" s="71">
        <f t="shared" si="1"/>
        <v>105.69496456665341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5347434.5</v>
      </c>
      <c r="E298" s="193">
        <v>5651969</v>
      </c>
      <c r="F298" s="75">
        <f t="shared" si="1"/>
        <v>105.69496456665341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568444</v>
      </c>
      <c r="E302" s="192">
        <v>639608.09</v>
      </c>
      <c r="F302" s="71">
        <f t="shared" si="43"/>
        <v>112.51910302510009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1835.94</v>
      </c>
      <c r="E308" s="192">
        <v>5014.09</v>
      </c>
      <c r="F308" s="71">
        <f t="shared" si="43"/>
        <v>273.1075089599878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68.88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1.02</v>
      </c>
      <c r="E311" s="192">
        <v>305.2</v>
      </c>
      <c r="F311" s="71" t="str">
        <f t="shared" si="43"/>
        <v>&gt;&gt;100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588.47</v>
      </c>
      <c r="E336" s="192">
        <v>1515.89</v>
      </c>
      <c r="F336" s="71">
        <f t="shared" si="43"/>
        <v>257.59851819124168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549306.84</v>
      </c>
      <c r="E337" s="192">
        <v>485856.24</v>
      </c>
      <c r="F337" s="71">
        <f t="shared" si="43"/>
        <v>88.448969614141348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183884.05</v>
      </c>
      <c r="E338" s="192">
        <v>13868</v>
      </c>
      <c r="F338" s="71">
        <f t="shared" si="43"/>
        <v>7.541709028053277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224109.27</v>
      </c>
      <c r="E339" s="192">
        <v>332006.84999999998</v>
      </c>
      <c r="F339" s="71">
        <f t="shared" si="43"/>
        <v>148.14507672975776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4179101.12</v>
      </c>
      <c r="E343" s="192">
        <v>3776469.85</v>
      </c>
      <c r="F343" s="71">
        <f t="shared" si="43"/>
        <v>90.365601155877272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10697.91</v>
      </c>
      <c r="E344" s="192">
        <v>159.81</v>
      </c>
      <c r="F344" s="71">
        <f t="shared" si="43"/>
        <v>1.4938431899314912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16174.5</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2640</v>
      </c>
      <c r="E367" s="192">
        <v>10830</v>
      </c>
      <c r="F367" s="71">
        <f t="shared" si="44"/>
        <v>410.22727272727275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9327.4599999999991</v>
      </c>
      <c r="E368" s="192">
        <v>8040.6</v>
      </c>
      <c r="F368" s="71">
        <f t="shared" si="44"/>
        <v>86.203532365724442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39816.83</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5297587.3600000003</v>
      </c>
      <c r="E391" s="288">
        <v>4716313.16</v>
      </c>
      <c r="F391" s="263">
        <f t="shared" si="44"/>
        <v>89.027567447231291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12000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870002.75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53653.09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10030.31</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948939.42</v>
      </c>
      <c r="E5" s="58">
        <f t="shared" si="0"/>
        <v>1091982.69</v>
      </c>
      <c r="F5" s="59">
        <f t="shared" ref="F5:F141" si="1">IF(D5&gt;0,IF(E5/D5&gt;=100,"&gt;&gt;100",E5/D5*100),"-")</f>
        <v>115.07401494607525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161664.66</v>
      </c>
      <c r="E6" s="60">
        <f t="shared" si="2"/>
        <v>251186.16</v>
      </c>
      <c r="F6" s="45">
        <f t="shared" si="1"/>
        <v>155.37481104404637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161664.66</v>
      </c>
      <c r="E7" s="194">
        <v>251186.16</v>
      </c>
      <c r="F7" s="45">
        <f t="shared" si="1"/>
        <v>155.37481104404637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787274.76</v>
      </c>
      <c r="E13" s="60">
        <f t="shared" si="4"/>
        <v>840796.53</v>
      </c>
      <c r="F13" s="45">
        <f t="shared" si="1"/>
        <v>106.79835969846157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405783.54</v>
      </c>
      <c r="E14" s="194">
        <v>463695.69</v>
      </c>
      <c r="F14" s="45">
        <f t="shared" si="1"/>
        <v>114.27168534238723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381491.22</v>
      </c>
      <c r="E16" s="194">
        <v>377100.84</v>
      </c>
      <c r="F16" s="45">
        <f t="shared" si="1"/>
        <v>98.849153068319652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3000</v>
      </c>
      <c r="E22" s="60">
        <f t="shared" si="5"/>
        <v>3950</v>
      </c>
      <c r="F22" s="45">
        <f t="shared" si="1"/>
        <v>131.66666666666666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3000</v>
      </c>
      <c r="E24" s="194">
        <v>3950</v>
      </c>
      <c r="F24" s="45">
        <f t="shared" si="1"/>
        <v>131.66666666666666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75878.759999999995</v>
      </c>
      <c r="E28" s="60">
        <f t="shared" si="6"/>
        <v>125878.76</v>
      </c>
      <c r="F28" s="45">
        <f t="shared" si="1"/>
        <v>165.89459290056928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75000</v>
      </c>
      <c r="E30" s="194">
        <v>125000</v>
      </c>
      <c r="F30" s="45">
        <f t="shared" si="1"/>
        <v>166.66666666666669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878.76</v>
      </c>
      <c r="E34" s="194">
        <v>878.76</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6725.04</v>
      </c>
      <c r="E35" s="60">
        <f t="shared" si="7"/>
        <v>6690.84</v>
      </c>
      <c r="F35" s="45">
        <f t="shared" si="1"/>
        <v>99.491452838942223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3234.2</v>
      </c>
      <c r="E39" s="60">
        <f t="shared" si="9"/>
        <v>3200</v>
      </c>
      <c r="F39" s="45">
        <f t="shared" si="1"/>
        <v>98.942551481046323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3234.2</v>
      </c>
      <c r="E40" s="194">
        <v>3200</v>
      </c>
      <c r="F40" s="45">
        <f t="shared" si="1"/>
        <v>98.942551481046323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3490.84</v>
      </c>
      <c r="E74" s="194">
        <v>3490.84</v>
      </c>
      <c r="F74" s="45">
        <f t="shared" si="1"/>
        <v>100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13879.95</v>
      </c>
      <c r="E75" s="60">
        <f t="shared" si="15"/>
        <v>12635.74</v>
      </c>
      <c r="F75" s="45">
        <f t="shared" si="1"/>
        <v>91.035918717286435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13879.95</v>
      </c>
      <c r="E76" s="194">
        <v>12635.74</v>
      </c>
      <c r="F76" s="45">
        <f t="shared" si="1"/>
        <v>91.035918717286435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1854518.43</v>
      </c>
      <c r="E82" s="60">
        <f t="shared" si="16"/>
        <v>1959427.96</v>
      </c>
      <c r="F82" s="45">
        <f t="shared" si="1"/>
        <v>105.65696885525155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7500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1777043.2</v>
      </c>
      <c r="E84" s="194">
        <v>1879665.23</v>
      </c>
      <c r="F84" s="45">
        <f t="shared" si="1"/>
        <v>105.77487536600123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77475.23</v>
      </c>
      <c r="E86" s="194">
        <v>72262.73</v>
      </c>
      <c r="F86" s="45">
        <f t="shared" si="1"/>
        <v>93.272043206583575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36077.01</v>
      </c>
      <c r="E89" s="60">
        <f t="shared" si="17"/>
        <v>29232.66</v>
      </c>
      <c r="F89" s="45">
        <f t="shared" si="1"/>
        <v>81.02849986736706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36077.01</v>
      </c>
      <c r="E106" s="194">
        <v>29232.66</v>
      </c>
      <c r="F106" s="45">
        <f t="shared" si="1"/>
        <v>81.02849986736706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331902.5</v>
      </c>
      <c r="E107" s="60">
        <f t="shared" si="21"/>
        <v>594953.94000000006</v>
      </c>
      <c r="F107" s="45">
        <f t="shared" si="1"/>
        <v>179.2556368210544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131723.21</v>
      </c>
      <c r="E108" s="194">
        <v>233802.48</v>
      </c>
      <c r="F108" s="45">
        <f t="shared" si="1"/>
        <v>177.49527968533414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192929.29</v>
      </c>
      <c r="E109" s="194">
        <v>353451.46</v>
      </c>
      <c r="F109" s="45">
        <f t="shared" si="1"/>
        <v>183.20259199626972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7100</v>
      </c>
      <c r="E111" s="194">
        <v>7700</v>
      </c>
      <c r="F111" s="45">
        <f t="shared" si="1"/>
        <v>108.45070422535213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150</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2275076.65</v>
      </c>
      <c r="E114" s="60">
        <f t="shared" si="22"/>
        <v>3633848.13</v>
      </c>
      <c r="F114" s="45">
        <f t="shared" si="1"/>
        <v>159.72420665475161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2269149.75</v>
      </c>
      <c r="E115" s="60">
        <f t="shared" si="23"/>
        <v>3626038.13</v>
      </c>
      <c r="F115" s="45">
        <f t="shared" si="1"/>
        <v>159.79721611586012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2141197.85</v>
      </c>
      <c r="E116" s="194">
        <v>3477360.65</v>
      </c>
      <c r="F116" s="45">
        <f t="shared" si="1"/>
        <v>162.4025846093578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127951.9</v>
      </c>
      <c r="E117" s="194">
        <v>148677.48000000001</v>
      </c>
      <c r="F117" s="45">
        <f t="shared" si="1"/>
        <v>116.19794625949285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3039.4</v>
      </c>
      <c r="E118" s="60">
        <f t="shared" si="24"/>
        <v>3760</v>
      </c>
      <c r="F118" s="45">
        <f t="shared" si="1"/>
        <v>123.70862670263867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3039.4</v>
      </c>
      <c r="E120" s="194">
        <v>3760</v>
      </c>
      <c r="F120" s="45">
        <f t="shared" si="1"/>
        <v>123.70862670263867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2887.5</v>
      </c>
      <c r="E122" s="60">
        <f t="shared" si="25"/>
        <v>4050</v>
      </c>
      <c r="F122" s="45">
        <f t="shared" si="1"/>
        <v>140.25974025974025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2887.5</v>
      </c>
      <c r="E124" s="194">
        <v>4050</v>
      </c>
      <c r="F124" s="45">
        <f t="shared" si="1"/>
        <v>140.25974025974025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648382.05000000005</v>
      </c>
      <c r="E129" s="60">
        <f t="shared" si="26"/>
        <v>792084.12</v>
      </c>
      <c r="F129" s="45">
        <f t="shared" si="1"/>
        <v>122.16317832981341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2818.16</v>
      </c>
      <c r="E130" s="60">
        <f t="shared" si="27"/>
        <v>3089.41</v>
      </c>
      <c r="F130" s="45">
        <f t="shared" si="1"/>
        <v>109.62507451670594</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2818.16</v>
      </c>
      <c r="E132" s="194">
        <v>3089.41</v>
      </c>
      <c r="F132" s="45">
        <f t="shared" si="1"/>
        <v>109.62507451670594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619873.4</v>
      </c>
      <c r="E138" s="194">
        <v>748311.34</v>
      </c>
      <c r="F138" s="45">
        <f t="shared" si="1"/>
        <v>120.72002767016619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25690.49</v>
      </c>
      <c r="E140" s="194">
        <v>40683.370000000003</v>
      </c>
      <c r="F140" s="45">
        <f t="shared" si="1"/>
        <v>158.35964981594358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6194379.8099999996</v>
      </c>
      <c r="E141" s="81">
        <f t="shared" si="28"/>
        <v>8250684.8400000008</v>
      </c>
      <c r="F141" s="61">
        <f t="shared" si="1"/>
        <v>133.19630202010492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9236.7900000000009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5958.46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5958.46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5958.46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3278.33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1851.61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147.81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1703.8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1426.72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1426.72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3008957.21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11406794.189999999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1163110.1599999999</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5732482.4799999995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1685018.11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2873592.38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69705.14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52695.12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163959.46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51434.16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829878.06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6200.05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2548374.7200000002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1949924.21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1949924.21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12902.62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9787163.9700000007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1163110.1599999999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5591503.6799999997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1649977.4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2862015.9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57445.57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50536.14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164499.44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51928.800000000003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749009.51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6090.92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2610493.19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212555.48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212555.48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209501.46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4628587.4299999978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15383.89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1515.8899999999999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260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260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1096.08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1096.08</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159.81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159.81</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13868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13868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4613203.54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6054.08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479802.16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332006.84999999998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3776469.85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18870.599999999999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27046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Domitrek</cp:lastModifiedBy>
  <cp:lastPrinted>2025-11-26T12:43:51Z</cp:lastPrinted>
  <dcterms:created xsi:type="dcterms:W3CDTF">2022-04-01T05:14:30Z</dcterms:created>
  <dcterms:modified xsi:type="dcterms:W3CDTF">2026-02-24T13:54:59Z</dcterms:modified>
</cp:coreProperties>
</file>